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\Desktop\TRANSPARENCIA\2121\"/>
    </mc:Choice>
  </mc:AlternateContent>
  <bookViews>
    <workbookView xWindow="0" yWindow="0" windowWidth="23040" windowHeight="9192"/>
  </bookViews>
  <sheets>
    <sheet name="Hoja1" sheetId="1" r:id="rId1"/>
    <sheet name="Hoja2" sheetId="2" r:id="rId2"/>
    <sheet name="Hoja3" sheetId="3" r:id="rId3"/>
  </sheets>
  <definedNames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E302" i="1" l="1"/>
  <c r="E300" i="1"/>
  <c r="E295" i="1"/>
  <c r="E294" i="1" s="1"/>
  <c r="E291" i="1"/>
  <c r="E251" i="1"/>
  <c r="E248" i="1"/>
  <c r="E234" i="1"/>
  <c r="E223" i="1"/>
  <c r="E222" i="1" s="1"/>
  <c r="E217" i="1"/>
  <c r="E213" i="1"/>
  <c r="E203" i="1"/>
  <c r="E195" i="1"/>
  <c r="E180" i="1"/>
  <c r="E173" i="1"/>
  <c r="E170" i="1" s="1"/>
  <c r="E169" i="1" s="1"/>
  <c r="E167" i="1"/>
  <c r="E165" i="1"/>
  <c r="E163" i="1"/>
  <c r="E161" i="1"/>
  <c r="E150" i="1"/>
  <c r="E144" i="1"/>
  <c r="E140" i="1"/>
  <c r="E125" i="1"/>
  <c r="E108" i="1"/>
  <c r="E99" i="1"/>
  <c r="E95" i="1"/>
  <c r="E80" i="1"/>
  <c r="E72" i="1"/>
  <c r="E70" i="1"/>
  <c r="E68" i="1"/>
  <c r="E64" i="1"/>
  <c r="E60" i="1"/>
  <c r="E55" i="1"/>
  <c r="E48" i="1"/>
  <c r="E47" i="1" s="1"/>
  <c r="E35" i="1"/>
  <c r="E31" i="1"/>
  <c r="E27" i="1"/>
  <c r="E23" i="1"/>
  <c r="E22" i="1" s="1"/>
  <c r="E14" i="1"/>
  <c r="E13" i="1" s="1"/>
  <c r="E10" i="1"/>
  <c r="D302" i="1"/>
  <c r="D300" i="1"/>
  <c r="D295" i="1"/>
  <c r="D294" i="1"/>
  <c r="D291" i="1"/>
  <c r="D290" i="1"/>
  <c r="D251" i="1"/>
  <c r="D248" i="1"/>
  <c r="D234" i="1"/>
  <c r="D223" i="1"/>
  <c r="D222" i="1"/>
  <c r="D217" i="1"/>
  <c r="D213" i="1"/>
  <c r="D203" i="1"/>
  <c r="D195" i="1"/>
  <c r="D180" i="1"/>
  <c r="D173" i="1"/>
  <c r="D170" i="1"/>
  <c r="D169" i="1"/>
  <c r="D167" i="1"/>
  <c r="D165" i="1"/>
  <c r="D163" i="1"/>
  <c r="D161" i="1"/>
  <c r="D150" i="1"/>
  <c r="D144" i="1" s="1"/>
  <c r="D140" i="1"/>
  <c r="D125" i="1"/>
  <c r="D108" i="1"/>
  <c r="D99" i="1"/>
  <c r="D95" i="1"/>
  <c r="D80" i="1"/>
  <c r="D72" i="1"/>
  <c r="D70" i="1"/>
  <c r="D68" i="1"/>
  <c r="D64" i="1"/>
  <c r="D60" i="1"/>
  <c r="D55" i="1"/>
  <c r="D48" i="1"/>
  <c r="D47" i="1"/>
  <c r="D35" i="1"/>
  <c r="D31" i="1"/>
  <c r="D27" i="1"/>
  <c r="D23" i="1"/>
  <c r="D14" i="1"/>
  <c r="D13" i="1"/>
  <c r="D10" i="1"/>
  <c r="C302" i="1"/>
  <c r="C300" i="1"/>
  <c r="C295" i="1"/>
  <c r="C294" i="1"/>
  <c r="C291" i="1"/>
  <c r="C290" i="1" s="1"/>
  <c r="C251" i="1"/>
  <c r="C248" i="1"/>
  <c r="C234" i="1"/>
  <c r="C223" i="1"/>
  <c r="C222" i="1" s="1"/>
  <c r="C217" i="1"/>
  <c r="C213" i="1"/>
  <c r="C203" i="1"/>
  <c r="C195" i="1"/>
  <c r="C194" i="1" s="1"/>
  <c r="C180" i="1"/>
  <c r="C173" i="1"/>
  <c r="C167" i="1"/>
  <c r="C165" i="1"/>
  <c r="C163" i="1"/>
  <c r="C161" i="1"/>
  <c r="C150" i="1"/>
  <c r="C144" i="1" s="1"/>
  <c r="C140" i="1"/>
  <c r="C125" i="1"/>
  <c r="C108" i="1"/>
  <c r="C99" i="1"/>
  <c r="C95" i="1"/>
  <c r="C80" i="1"/>
  <c r="C72" i="1"/>
  <c r="C70" i="1"/>
  <c r="C68" i="1"/>
  <c r="C64" i="1"/>
  <c r="C60" i="1"/>
  <c r="C55" i="1"/>
  <c r="C48" i="1"/>
  <c r="C47" i="1" s="1"/>
  <c r="C35" i="1"/>
  <c r="C31" i="1"/>
  <c r="C27" i="1"/>
  <c r="C23" i="1"/>
  <c r="C14" i="1"/>
  <c r="C13" i="1" s="1"/>
  <c r="C10" i="1"/>
  <c r="C193" i="1" l="1"/>
  <c r="D233" i="1"/>
  <c r="E194" i="1"/>
  <c r="E193" i="1" s="1"/>
  <c r="D160" i="1"/>
  <c r="E233" i="1"/>
  <c r="D194" i="1"/>
  <c r="D193" i="1" s="1"/>
  <c r="D58" i="1"/>
  <c r="C160" i="1"/>
  <c r="E290" i="1"/>
  <c r="C22" i="1"/>
  <c r="E58" i="1"/>
  <c r="D22" i="1"/>
  <c r="D9" i="1" s="1"/>
  <c r="E160" i="1"/>
  <c r="C170" i="1"/>
  <c r="C169" i="1" s="1"/>
  <c r="C233" i="1"/>
  <c r="E9" i="1"/>
  <c r="C58" i="1"/>
  <c r="C9" i="1"/>
  <c r="D54" i="1" l="1"/>
  <c r="D304" i="1" s="1"/>
  <c r="E54" i="1"/>
  <c r="C54" i="1"/>
  <c r="E304" i="1"/>
  <c r="C304" i="1"/>
</calcChain>
</file>

<file path=xl/sharedStrings.xml><?xml version="1.0" encoding="utf-8"?>
<sst xmlns="http://schemas.openxmlformats.org/spreadsheetml/2006/main" count="411" uniqueCount="286">
  <si>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</si>
  <si>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</si>
  <si>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</si>
  <si>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</si>
  <si>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</si>
  <si>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</si>
  <si>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</si>
  <si>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</si>
  <si>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</si>
  <si>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</si>
  <si>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</si>
  <si>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</si>
  <si>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</si>
  <si>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</si>
  <si>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</si>
  <si>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</si>
  <si>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</si>
  <si>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</si>
  <si>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</si>
  <si>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</si>
  <si>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</si>
  <si>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</si>
  <si>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</si>
  <si>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</si>
  <si>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</si>
  <si>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</si>
  <si>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</si>
  <si>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</si>
  <si>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</si>
  <si>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</si>
  <si>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</si>
  <si>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</si>
  <si>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</si>
  <si>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</si>
  <si>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</si>
  <si>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</si>
  <si>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</si>
  <si>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</si>
  <si>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</si>
  <si>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</si>
  <si>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</si>
  <si>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</si>
  <si>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</si>
  <si>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</si>
  <si>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</si>
  <si>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</si>
  <si>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</si>
  <si>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</si>
  <si>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</si>
  <si>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</si>
  <si>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</si>
  <si>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</si>
  <si>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</si>
  <si>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</si>
  <si>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</si>
  <si>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</si>
  <si>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</si>
  <si>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</si>
  <si>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</si>
  <si>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</si>
  <si>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</si>
  <si>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</si>
  <si>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</si>
  <si>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</si>
  <si>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</si>
  <si>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</si>
  <si>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</si>
  <si>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</si>
  <si>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</si>
  <si>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</si>
  <si>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</si>
  <si>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</si>
  <si>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</si>
  <si>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</si>
  <si>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</si>
  <si>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</si>
  <si>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</si>
  <si>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</si>
  <si>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</si>
  <si>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</si>
  <si>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</si>
  <si>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</si>
  <si>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</si>
  <si>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</si>
  <si>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</si>
  <si>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</si>
  <si>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</si>
  <si>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</si>
  <si>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</si>
  <si>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</si>
  <si>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</si>
  <si>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</si>
  <si>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</si>
  <si>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</si>
  <si>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</si>
  <si>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</si>
  <si>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</si>
  <si>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</si>
  <si>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</si>
  <si>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</si>
  <si>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</si>
  <si>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</si>
  <si>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</si>
  <si>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</si>
  <si>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</si>
  <si>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</si>
  <si>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</si>
  <si>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</si>
  <si>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</si>
  <si>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</si>
  <si>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</si>
  <si>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</si>
  <si>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</si>
  <si>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</si>
  <si>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</si>
  <si>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</si>
  <si>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</si>
  <si>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</si>
  <si>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</si>
  <si>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</si>
  <si>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</si>
  <si>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</si>
  <si>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</si>
  <si>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</si>
  <si>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</si>
  <si>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</si>
  <si>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</si>
  <si>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</si>
  <si>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</si>
  <si>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</si>
  <si>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</si>
  <si>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</si>
  <si>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</si>
  <si>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</si>
  <si>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</si>
  <si>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</si>
  <si>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</si>
  <si>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</si>
  <si>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</si>
  <si>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</si>
  <si>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</si>
  <si>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</si>
  <si>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</si>
  <si>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</si>
  <si>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</si>
  <si>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</si>
  <si>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</si>
  <si>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</si>
  <si>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</si>
  <si>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</si>
  <si>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</si>
  <si>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</si>
  <si>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</si>
  <si>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</si>
  <si>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</si>
  <si>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</si>
  <si>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</si>
  <si>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</si>
  <si>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</si>
  <si>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</si>
  <si>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</si>
  <si>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</si>
  <si>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</si>
  <si>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</si>
  <si>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</si>
  <si>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</si>
  <si>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</si>
  <si>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</si>
  <si>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</si>
  <si>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</si>
  <si>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</si>
  <si>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</si>
  <si>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</si>
  <si>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</si>
  <si>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</si>
  <si>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</si>
  <si>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</si>
  <si>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</si>
  <si>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</si>
  <si>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</si>
  <si>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</si>
  <si>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</si>
  <si>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</si>
  <si>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</si>
  <si>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</si>
  <si>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</si>
  <si>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</si>
  <si>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</si>
  <si>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</si>
  <si>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</si>
  <si>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</si>
  <si>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</si>
  <si>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</si>
  <si>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</si>
  <si>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</si>
  <si>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</si>
  <si>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>Programas Regionales</t>
  </si>
  <si>
    <t xml:space="preserve">  </t>
  </si>
  <si>
    <t>Impuesto predial ejidal</t>
  </si>
  <si>
    <t>8.- Fe de hechos de embarcaciones pesqueras menores</t>
  </si>
  <si>
    <t>9.- Constancia de trámite de anuencia municipal</t>
  </si>
  <si>
    <t xml:space="preserve">Programa Apartado Urbano (APAUR) </t>
  </si>
  <si>
    <t>7.- Constancia de notario arraigo</t>
  </si>
  <si>
    <t>10.- Certificado de no adeudo de contribuciones municipales</t>
  </si>
  <si>
    <t>Accesorios de Derechos</t>
  </si>
  <si>
    <t xml:space="preserve">Impuesto federal sobre tenencia y uso de vehículos </t>
  </si>
  <si>
    <t xml:space="preserve">Fondo de impuesto de autos nuevos </t>
  </si>
  <si>
    <t xml:space="preserve">Participación de premios y loterías </t>
  </si>
  <si>
    <t>3.- Predial Rústico</t>
  </si>
  <si>
    <t>4.- Recuperación de rezagos rústico</t>
  </si>
  <si>
    <t xml:space="preserve">1.- Exámen para obtención de licencia </t>
  </si>
  <si>
    <t xml:space="preserve">2.- Exámen para manejar para personas mayores de 16 y menores 18 años </t>
  </si>
  <si>
    <t>14.- Permiso o Concesiones Para Aprovechamineto de la Vía Pública.</t>
  </si>
  <si>
    <t>16.- Fábrica de cerveza artesanal</t>
  </si>
  <si>
    <t xml:space="preserve">6.- Licencias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</si>
  <si>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</si>
  <si>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</si>
  <si>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C) Cierre de Calles para Eventos Diversos</t>
  </si>
  <si>
    <t>11.- Servicios relacionados con el acceso a la información pública.</t>
  </si>
  <si>
    <t xml:space="preserve">9.- Instituto municipal de cultura y arte de Guaymas </t>
  </si>
  <si>
    <t xml:space="preserve">10.- Promotora inmobiliaria del municipio de Guaymas </t>
  </si>
  <si>
    <t>1.- Policía</t>
  </si>
  <si>
    <t>2.- Tránsito</t>
  </si>
  <si>
    <t>3- Pleaneación y Control Urbano</t>
  </si>
  <si>
    <t>4- Multas de Ecología</t>
  </si>
  <si>
    <t>5 .- Multas de vendedores ambulantes</t>
  </si>
  <si>
    <t>Aprovechamientos Patrimoniales</t>
  </si>
  <si>
    <t>Fondo de impuesto especial sobre producción y servicio a bebidas, alcohol y tabaco.</t>
  </si>
  <si>
    <t>Fondo de fiscalización y recaudación.</t>
  </si>
  <si>
    <t>Participación ISR Art. 3-B Ley de Coordinación Fiscal</t>
  </si>
  <si>
    <t>10.- Centro de eventos o salón de baile</t>
  </si>
  <si>
    <t>11.- Circos y juegos mecánicos</t>
  </si>
  <si>
    <t>12.- Exposiciones y/o modeladas con fines de lucro</t>
  </si>
  <si>
    <t>D) Anuencia comercio Ambulante en playas y Zona Federal Marítimo Terrestre</t>
  </si>
  <si>
    <t xml:space="preserve">4.- Elaboración de cesiones de derecho. </t>
  </si>
  <si>
    <t>6.- Multas por omisión en presentación de declaración Art. 22</t>
  </si>
  <si>
    <t xml:space="preserve">Enajenación onerosa de bienes muebles no sujetos a régimen de dominio público </t>
  </si>
  <si>
    <t xml:space="preserve">Fondo de compensación por resarcimiento para disminución del impuesto sobre automóviles nuevos </t>
  </si>
  <si>
    <t xml:space="preserve">IEPS a las gasolinas y diésel </t>
  </si>
  <si>
    <t>Art. 3-B de la Ley de Coordinación Fiscal</t>
  </si>
  <si>
    <t>ISR Enajenación de bienes inmuebles art. 126 LISR</t>
  </si>
  <si>
    <t>Fondo de apoyo para vigilancia, administración, mantenimiento, preservación y limpieza de la zona federal marítimo terrestre.</t>
  </si>
  <si>
    <t>Fondo legislativo del programa DARE</t>
  </si>
  <si>
    <t>Subsidio para el área rural Ramo 20</t>
  </si>
  <si>
    <t>Mejoramiento de imagen urbana</t>
  </si>
  <si>
    <t>Apoyo de SIDUR para pavimentación</t>
  </si>
  <si>
    <t>Programa extraordinario instituto de la mujer</t>
  </si>
  <si>
    <t xml:space="preserve">Programa de infraestructura básica del Estado de Sonora (PIBES) </t>
  </si>
  <si>
    <t>Comisión Nacional de Cultura Física y Deporte (CONADE)</t>
  </si>
  <si>
    <t>Subsidio para el fortalecimiento de la seguridad pública municipal (FORTASEG)</t>
  </si>
  <si>
    <t>Instituto Nacional del Emprendedor (INADEM)</t>
  </si>
  <si>
    <t>Fondo de Operación de Obras Sonora SI</t>
  </si>
  <si>
    <t>Transferencias y Asignaciones</t>
  </si>
  <si>
    <t>Transferencias internas y asignaciones del sector público</t>
  </si>
  <si>
    <t>9102</t>
  </si>
  <si>
    <t>Apoyos Extraordinarios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</si>
  <si>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</si>
  <si>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</si>
  <si>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</si>
  <si>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</si>
  <si>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</si>
  <si>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</si>
  <si>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</si>
  <si>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</si>
  <si>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>Productos de Capital</t>
  </si>
  <si>
    <t>Programa FORTASEG</t>
  </si>
  <si>
    <t>Ramo 23: provisiones salariales y económicas</t>
  </si>
  <si>
    <t xml:space="preserve">Ayudas Sociales </t>
  </si>
  <si>
    <t xml:space="preserve">Ayudas sociales diversas </t>
  </si>
  <si>
    <t>Pensiones y Jubilaciones</t>
  </si>
  <si>
    <t xml:space="preserve">TOTAL </t>
  </si>
  <si>
    <t>OCTUBRE</t>
  </si>
  <si>
    <t>NOVIEMBRE</t>
  </si>
  <si>
    <t>DICIEMBRE</t>
  </si>
  <si>
    <t>MUNICIPIO DE GUAYMAS SONORA</t>
  </si>
  <si>
    <t>ADMINISTRACION MUNICIPAL 2021-2024</t>
  </si>
  <si>
    <t>INGRESOS MENSUALES POR CONCEPTO DE RECAUDACION MUNICIPAL, PARTICIPACIONES Y APORTACIONES FEDERALES Y ESTATALES</t>
  </si>
  <si>
    <t>DEL 01 DE OCTUBRE AL 31 DE DICIEMBRE DE 2021</t>
  </si>
  <si>
    <r>
      <t>Impuestos</t>
    </r>
    <r>
      <rPr>
        <sz val="11"/>
        <rFont val="Arial Narrow"/>
        <family val="2"/>
      </rPr>
      <t xml:space="preserve"> </t>
    </r>
  </si>
  <si>
    <r>
      <t>Contribuciones de Mejoras</t>
    </r>
    <r>
      <rPr>
        <sz val="11"/>
        <rFont val="Arial Narrow"/>
        <family val="2"/>
      </rPr>
      <t xml:space="preserve"> </t>
    </r>
  </si>
  <si>
    <r>
      <t>Derechos</t>
    </r>
    <r>
      <rPr>
        <sz val="11"/>
        <rFont val="Arial Narrow"/>
        <family val="2"/>
      </rPr>
      <t xml:space="preserve"> </t>
    </r>
  </si>
  <si>
    <r>
      <t>Productos</t>
    </r>
    <r>
      <rPr>
        <sz val="11"/>
        <rFont val="Arial Narrow"/>
        <family val="2"/>
      </rPr>
      <t xml:space="preserve"> </t>
    </r>
  </si>
  <si>
    <r>
      <t>Aprovechamientos</t>
    </r>
    <r>
      <rPr>
        <sz val="11"/>
        <rFont val="Arial Narrow"/>
        <family val="2"/>
      </rPr>
      <t xml:space="preserve"> </t>
    </r>
  </si>
  <si>
    <r>
      <t>Ingresos por Venta de Bienes y Servicios (Paramunicipales)</t>
    </r>
    <r>
      <rPr>
        <sz val="11"/>
        <rFont val="Arial Narrow"/>
        <family val="2"/>
      </rPr>
      <t xml:space="preserve"> </t>
    </r>
  </si>
  <si>
    <r>
      <t>Participaciones y Aportaciones</t>
    </r>
    <r>
      <rPr>
        <sz val="11"/>
        <rFont val="Arial Narrow"/>
        <family val="2"/>
      </rPr>
      <t xml:space="preserve"> </t>
    </r>
  </si>
  <si>
    <r>
      <t>Transferencias, Asignaciones, Subsidios y Otras Ayudas</t>
    </r>
    <r>
      <rPr>
        <sz val="11"/>
        <rFont val="Arial Narrow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</si>
</sst>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2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2" fontId="6" fillId="0" borderId="0" xfId="0" applyNumberFormat="1" applyFont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6" fillId="0" borderId="6" xfId="0" applyNumberFormat="1" applyFont="1" applyFill="1" applyBorder="1" applyAlignment="1">
      <alignment vertical="center" wrapText="1"/>
    </xf>
    <xf numFmtId="164" fontId="6" fillId="0" borderId="5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4" fontId="6" fillId="0" borderId="4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4" fontId="9" fillId="0" borderId="4" xfId="0" applyNumberFormat="1" applyFont="1" applyFill="1" applyBorder="1" applyAlignment="1">
      <alignment vertical="center" wrapText="1"/>
    </xf>
    <xf numFmtId="4" fontId="9" fillId="0" borderId="7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top" wrapText="1"/>
    </xf>
    <xf numFmtId="164" fontId="6" fillId="0" borderId="4" xfId="0" applyNumberFormat="1" applyFont="1" applyFill="1" applyBorder="1" applyAlignment="1">
      <alignment vertical="center" wrapText="1"/>
    </xf>
    <xf numFmtId="164" fontId="6" fillId="0" borderId="7" xfId="0" applyNumberFormat="1" applyFont="1" applyFill="1" applyBorder="1" applyAlignment="1">
      <alignment vertical="center" wrapText="1"/>
    </xf>
    <xf numFmtId="2" fontId="9" fillId="0" borderId="4" xfId="0" applyNumberFormat="1" applyFont="1" applyBorder="1" applyAlignment="1">
      <alignment horizontal="center" vertical="top"/>
    </xf>
    <xf numFmtId="0" fontId="10" fillId="0" borderId="0" xfId="0" applyFont="1"/>
    <xf numFmtId="0" fontId="9" fillId="0" borderId="4" xfId="0" applyFont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164" fontId="3" fillId="0" borderId="0" xfId="0" applyNumberFormat="1" applyFont="1"/>
    <xf numFmtId="49" fontId="9" fillId="0" borderId="4" xfId="0" applyNumberFormat="1" applyFont="1" applyBorder="1" applyAlignment="1">
      <alignment horizontal="center" vertical="top" wrapText="1"/>
    </xf>
    <xf numFmtId="4" fontId="9" fillId="0" borderId="4" xfId="0" applyNumberFormat="1" applyFont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64" fontId="13" fillId="2" borderId="1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4" fontId="15" fillId="0" borderId="0" xfId="0" applyNumberFormat="1" applyFont="1"/>
    <xf numFmtId="4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0</xdr:rowOff>
    </xdr:from>
    <xdr:to>
      <xdr:col>0</xdr:col>
      <xdr:colOff>797352</xdr:colOff>
      <xdr:row>4</xdr:row>
      <xdr:rowOff>45720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0"/>
          <a:ext cx="644953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1196340</xdr:colOff>
      <xdr:row>0</xdr:row>
      <xdr:rowOff>60959</xdr:rowOff>
    </xdr:from>
    <xdr:to>
      <xdr:col>4</xdr:col>
      <xdr:colOff>1139172</xdr:colOff>
      <xdr:row>4</xdr:row>
      <xdr:rowOff>19634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2340" y="60959"/>
          <a:ext cx="1184892" cy="674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tabSelected="1" workbookViewId="0">
      <selection activeCell="H5" sqref="H5"/>
    </sheetView>
  </sheetViews>
  <sheetFormatPr baseColWidth="10" defaultRowHeight="15.6" x14ac:dyDescent="0.3"/>
  <cols>
    <col min="1" max="1" width="18.44140625" style="2" customWidth="1"/>
    <col min="2" max="2" width="52.33203125" style="38" customWidth="1"/>
    <col min="3" max="3" width="18.109375" style="39" bestFit="1" customWidth="1"/>
    <col min="4" max="5" width="18.109375" style="40" bestFit="1" customWidth="1"/>
    <col min="6" max="6" width="11.5546875" style="2"/>
    <col min="7" max="7" width="14.6640625" style="2" bestFit="1" customWidth="1"/>
    <col min="8" max="16384" width="11.5546875" style="2"/>
  </cols>
  <sheetData>
    <row r="1" spans="1:5" ht="21.6" customHeight="1" x14ac:dyDescent="0.35">
      <c r="A1" s="1" t="s">
        <v>274</v>
      </c>
      <c r="B1" s="1"/>
      <c r="C1" s="1"/>
      <c r="D1" s="1"/>
      <c r="E1" s="1"/>
    </row>
    <row r="2" spans="1:5" ht="9" customHeight="1" x14ac:dyDescent="0.35">
      <c r="A2" s="3"/>
      <c r="B2" s="3"/>
      <c r="C2" s="3"/>
      <c r="D2" s="3"/>
      <c r="E2" s="3"/>
    </row>
    <row r="3" spans="1:5" ht="15" customHeight="1" x14ac:dyDescent="0.3">
      <c r="A3" s="4" t="s">
        <v>275</v>
      </c>
      <c r="B3" s="4"/>
      <c r="C3" s="4"/>
      <c r="D3" s="4"/>
      <c r="E3" s="4"/>
    </row>
    <row r="4" spans="1:5" ht="10.8" customHeight="1" x14ac:dyDescent="0.25">
      <c r="A4" s="5"/>
      <c r="B4" s="5"/>
      <c r="C4" s="5"/>
      <c r="D4" s="5"/>
      <c r="E4" s="5"/>
    </row>
    <row r="5" spans="1:5" ht="24.6" customHeight="1" x14ac:dyDescent="0.25">
      <c r="A5" s="6" t="s">
        <v>276</v>
      </c>
      <c r="B5" s="6"/>
      <c r="C5" s="6"/>
      <c r="D5" s="6"/>
      <c r="E5" s="6"/>
    </row>
    <row r="6" spans="1:5" ht="15" customHeight="1" thickBot="1" x14ac:dyDescent="0.3">
      <c r="A6" s="7" t="s">
        <v>277</v>
      </c>
      <c r="B6" s="7"/>
      <c r="C6" s="7"/>
      <c r="D6" s="7"/>
      <c r="E6" s="7"/>
    </row>
    <row r="7" spans="1:5" ht="15" customHeight="1" x14ac:dyDescent="0.25">
      <c r="A7" s="8" t="s">
        <v>0</v>
      </c>
      <c r="B7" s="8" t="s">
        <v>1</v>
      </c>
      <c r="C7" s="9" t="s">
        <v>271</v>
      </c>
      <c r="D7" s="9" t="s">
        <v>272</v>
      </c>
      <c r="E7" s="9" t="s">
        <v>273</v>
      </c>
    </row>
    <row r="8" spans="1:5" ht="15.75" customHeight="1" thickBot="1" x14ac:dyDescent="0.3">
      <c r="A8" s="10"/>
      <c r="B8" s="10"/>
      <c r="C8" s="11"/>
      <c r="D8" s="11"/>
      <c r="E8" s="11"/>
    </row>
    <row r="9" spans="1:5" ht="13.8" x14ac:dyDescent="0.25">
      <c r="A9" s="12">
        <v>1000</v>
      </c>
      <c r="B9" s="13" t="s">
        <v>278</v>
      </c>
      <c r="C9" s="14">
        <f>+C10+C13+C22+C39</f>
        <v>8336513.290000001</v>
      </c>
      <c r="D9" s="14">
        <f>+D10+D13+D22+D39</f>
        <v>19357039.559999995</v>
      </c>
      <c r="E9" s="15">
        <f>+E10+E13+E22+E39</f>
        <v>19912279.539999999</v>
      </c>
    </row>
    <row r="10" spans="1:5" ht="13.8" x14ac:dyDescent="0.25">
      <c r="A10" s="16">
        <v>1100</v>
      </c>
      <c r="B10" s="17" t="s">
        <v>2</v>
      </c>
      <c r="C10" s="18">
        <f>+C11+C12</f>
        <v>158019.4</v>
      </c>
      <c r="D10" s="18">
        <f>+D11+D12</f>
        <v>115076.4</v>
      </c>
      <c r="E10" s="19">
        <f>+E11+E12</f>
        <v>165443.56</v>
      </c>
    </row>
    <row r="11" spans="1:5" ht="13.8" x14ac:dyDescent="0.25">
      <c r="A11" s="20">
        <v>1102</v>
      </c>
      <c r="B11" s="21" t="s">
        <v>4</v>
      </c>
      <c r="C11" s="22">
        <v>158019.4</v>
      </c>
      <c r="D11" s="22">
        <v>115076.4</v>
      </c>
      <c r="E11" s="23">
        <v>165443.56</v>
      </c>
    </row>
    <row r="12" spans="1:5" ht="13.8" x14ac:dyDescent="0.25">
      <c r="A12" s="20">
        <v>1103</v>
      </c>
      <c r="B12" s="21" t="s">
        <v>5</v>
      </c>
      <c r="C12" s="22">
        <v>0</v>
      </c>
      <c r="D12" s="22">
        <v>0</v>
      </c>
      <c r="E12" s="23">
        <v>0</v>
      </c>
    </row>
    <row r="13" spans="1:5" ht="13.8" x14ac:dyDescent="0.25">
      <c r="A13" s="16">
        <v>1200</v>
      </c>
      <c r="B13" s="17" t="s">
        <v>6</v>
      </c>
      <c r="C13" s="18">
        <f>+C14+C19+C20+C21</f>
        <v>7748214.8500000006</v>
      </c>
      <c r="D13" s="18">
        <f>+D14+D19+D20+D21</f>
        <v>19054741.139999997</v>
      </c>
      <c r="E13" s="19">
        <f>+E14+E19+E20+E21</f>
        <v>19470849.93</v>
      </c>
    </row>
    <row r="14" spans="1:5" ht="13.8" x14ac:dyDescent="0.25">
      <c r="A14" s="20">
        <v>1201</v>
      </c>
      <c r="B14" s="21" t="s">
        <v>7</v>
      </c>
      <c r="C14" s="22">
        <f t="shared" ref="C14:E14" si="0">SUM(C15:C18)</f>
        <v>974206.21000000008</v>
      </c>
      <c r="D14" s="22">
        <f t="shared" si="0"/>
        <v>11861590.629999997</v>
      </c>
      <c r="E14" s="23">
        <f t="shared" si="0"/>
        <v>9913849.4399999995</v>
      </c>
    </row>
    <row r="15" spans="1:5" ht="13.8" x14ac:dyDescent="0.25">
      <c r="A15" s="20" t="s">
        <v>197</v>
      </c>
      <c r="B15" s="21" t="s">
        <v>8</v>
      </c>
      <c r="C15" s="22">
        <v>662823.49</v>
      </c>
      <c r="D15" s="22">
        <v>5275340.8099999996</v>
      </c>
      <c r="E15" s="23">
        <v>3543264.38</v>
      </c>
    </row>
    <row r="16" spans="1:5" ht="13.8" x14ac:dyDescent="0.25">
      <c r="A16" s="20" t="s">
        <v>197</v>
      </c>
      <c r="B16" s="21" t="s">
        <v>9</v>
      </c>
      <c r="C16" s="22">
        <v>296629.05</v>
      </c>
      <c r="D16" s="22">
        <v>6528259.0199999996</v>
      </c>
      <c r="E16" s="23">
        <v>5917456.46</v>
      </c>
    </row>
    <row r="17" spans="1:5" ht="13.8" x14ac:dyDescent="0.25">
      <c r="A17" s="20" t="s">
        <v>197</v>
      </c>
      <c r="B17" s="24" t="s">
        <v>208</v>
      </c>
      <c r="C17" s="22">
        <v>5958.31</v>
      </c>
      <c r="D17" s="22">
        <v>19478.53</v>
      </c>
      <c r="E17" s="23">
        <v>218122.12</v>
      </c>
    </row>
    <row r="18" spans="1:5" ht="13.8" x14ac:dyDescent="0.25">
      <c r="A18" s="20" t="s">
        <v>197</v>
      </c>
      <c r="B18" s="24" t="s">
        <v>209</v>
      </c>
      <c r="C18" s="22">
        <v>8795.36</v>
      </c>
      <c r="D18" s="22">
        <v>38512.269999999997</v>
      </c>
      <c r="E18" s="23">
        <v>235006.48</v>
      </c>
    </row>
    <row r="19" spans="1:5" ht="13.8" x14ac:dyDescent="0.25">
      <c r="A19" s="20">
        <v>1202</v>
      </c>
      <c r="B19" s="21" t="s">
        <v>10</v>
      </c>
      <c r="C19" s="22">
        <v>6766461.4500000002</v>
      </c>
      <c r="D19" s="22">
        <v>7193150.5099999998</v>
      </c>
      <c r="E19" s="23">
        <v>9557000.4900000002</v>
      </c>
    </row>
    <row r="20" spans="1:5" ht="13.8" x14ac:dyDescent="0.25">
      <c r="A20" s="20">
        <v>1203</v>
      </c>
      <c r="B20" s="21" t="s">
        <v>11</v>
      </c>
      <c r="C20" s="22">
        <v>0</v>
      </c>
      <c r="D20" s="22">
        <v>0</v>
      </c>
      <c r="E20" s="23">
        <v>0</v>
      </c>
    </row>
    <row r="21" spans="1:5" ht="13.8" x14ac:dyDescent="0.25">
      <c r="A21" s="20">
        <v>1204</v>
      </c>
      <c r="B21" s="21" t="s">
        <v>198</v>
      </c>
      <c r="C21" s="22">
        <v>7547.19</v>
      </c>
      <c r="D21" s="22">
        <v>0</v>
      </c>
      <c r="E21" s="23">
        <v>0</v>
      </c>
    </row>
    <row r="22" spans="1:5" ht="13.8" x14ac:dyDescent="0.25">
      <c r="A22" s="16">
        <v>1700</v>
      </c>
      <c r="B22" s="17" t="s">
        <v>12</v>
      </c>
      <c r="C22" s="18">
        <f>+C23+C27+C31+C35</f>
        <v>430279.04000000004</v>
      </c>
      <c r="D22" s="18">
        <f>+D23+D27+D31+D35</f>
        <v>187222.02</v>
      </c>
      <c r="E22" s="19">
        <f>+E23+E27+E31+E35</f>
        <v>275986.05</v>
      </c>
    </row>
    <row r="23" spans="1:5" ht="13.8" x14ac:dyDescent="0.25">
      <c r="A23" s="20">
        <v>1701</v>
      </c>
      <c r="B23" s="21" t="s">
        <v>13</v>
      </c>
      <c r="C23" s="22">
        <f t="shared" ref="C23:E23" si="1">SUM(C24:C26)</f>
        <v>430279.04000000004</v>
      </c>
      <c r="D23" s="22">
        <f t="shared" si="1"/>
        <v>187222.02</v>
      </c>
      <c r="E23" s="23">
        <f t="shared" si="1"/>
        <v>275986.05</v>
      </c>
    </row>
    <row r="24" spans="1:5" ht="13.8" x14ac:dyDescent="0.25">
      <c r="A24" s="20" t="s">
        <v>197</v>
      </c>
      <c r="B24" s="21" t="s">
        <v>14</v>
      </c>
      <c r="C24" s="22">
        <v>0</v>
      </c>
      <c r="D24" s="22">
        <v>0</v>
      </c>
      <c r="E24" s="23">
        <v>0</v>
      </c>
    </row>
    <row r="25" spans="1:5" ht="13.8" x14ac:dyDescent="0.25">
      <c r="A25" s="20" t="s">
        <v>197</v>
      </c>
      <c r="B25" s="21" t="s">
        <v>15</v>
      </c>
      <c r="C25" s="22">
        <v>350623.51</v>
      </c>
      <c r="D25" s="22">
        <v>103339.59</v>
      </c>
      <c r="E25" s="23">
        <v>-1451.18</v>
      </c>
    </row>
    <row r="26" spans="1:5" ht="13.8" x14ac:dyDescent="0.25">
      <c r="A26" s="20" t="s">
        <v>197</v>
      </c>
      <c r="B26" s="21" t="s">
        <v>16</v>
      </c>
      <c r="C26" s="22">
        <v>79655.53</v>
      </c>
      <c r="D26" s="22">
        <v>83882.429999999993</v>
      </c>
      <c r="E26" s="23">
        <v>277437.23</v>
      </c>
    </row>
    <row r="27" spans="1:5" ht="13.8" x14ac:dyDescent="0.25">
      <c r="A27" s="20">
        <v>1702</v>
      </c>
      <c r="B27" s="21" t="s">
        <v>17</v>
      </c>
      <c r="C27" s="22">
        <f t="shared" ref="C27:E27" si="2">SUM(C28:C30)</f>
        <v>0</v>
      </c>
      <c r="D27" s="22">
        <f t="shared" si="2"/>
        <v>0</v>
      </c>
      <c r="E27" s="23">
        <f t="shared" si="2"/>
        <v>0</v>
      </c>
    </row>
    <row r="28" spans="1:5" ht="13.8" x14ac:dyDescent="0.25">
      <c r="A28" s="20" t="s">
        <v>197</v>
      </c>
      <c r="B28" s="21" t="s">
        <v>14</v>
      </c>
      <c r="C28" s="22">
        <v>0</v>
      </c>
      <c r="D28" s="22">
        <v>0</v>
      </c>
      <c r="E28" s="23">
        <v>0</v>
      </c>
    </row>
    <row r="29" spans="1:5" ht="13.8" x14ac:dyDescent="0.25">
      <c r="A29" s="20" t="s">
        <v>197</v>
      </c>
      <c r="B29" s="21" t="s">
        <v>15</v>
      </c>
      <c r="C29" s="22">
        <v>0</v>
      </c>
      <c r="D29" s="22">
        <v>0</v>
      </c>
      <c r="E29" s="23">
        <v>0</v>
      </c>
    </row>
    <row r="30" spans="1:5" ht="13.8" x14ac:dyDescent="0.25">
      <c r="A30" s="20" t="s">
        <v>197</v>
      </c>
      <c r="B30" s="21" t="s">
        <v>18</v>
      </c>
      <c r="C30" s="22">
        <v>0</v>
      </c>
      <c r="D30" s="22">
        <v>0</v>
      </c>
      <c r="E30" s="23">
        <v>0</v>
      </c>
    </row>
    <row r="31" spans="1:5" ht="13.8" x14ac:dyDescent="0.25">
      <c r="A31" s="20">
        <v>1703</v>
      </c>
      <c r="B31" s="21" t="s">
        <v>19</v>
      </c>
      <c r="C31" s="22">
        <f t="shared" ref="C31:E31" si="3">SUM(C32:C34)</f>
        <v>0</v>
      </c>
      <c r="D31" s="22">
        <f t="shared" si="3"/>
        <v>0</v>
      </c>
      <c r="E31" s="23">
        <f t="shared" si="3"/>
        <v>0</v>
      </c>
    </row>
    <row r="32" spans="1:5" ht="13.8" x14ac:dyDescent="0.25">
      <c r="A32" s="20" t="s">
        <v>197</v>
      </c>
      <c r="B32" s="21" t="s">
        <v>14</v>
      </c>
      <c r="C32" s="22">
        <v>0</v>
      </c>
      <c r="D32" s="22">
        <v>0</v>
      </c>
      <c r="E32" s="23">
        <v>0</v>
      </c>
    </row>
    <row r="33" spans="1:5" ht="13.8" x14ac:dyDescent="0.25">
      <c r="A33" s="20" t="s">
        <v>197</v>
      </c>
      <c r="B33" s="21" t="s">
        <v>15</v>
      </c>
      <c r="C33" s="22">
        <v>0</v>
      </c>
      <c r="D33" s="22">
        <v>0</v>
      </c>
      <c r="E33" s="23">
        <v>0</v>
      </c>
    </row>
    <row r="34" spans="1:5" ht="13.8" x14ac:dyDescent="0.25">
      <c r="A34" s="20" t="s">
        <v>197</v>
      </c>
      <c r="B34" s="21" t="s">
        <v>20</v>
      </c>
      <c r="C34" s="22">
        <v>0</v>
      </c>
      <c r="D34" s="22">
        <v>0</v>
      </c>
      <c r="E34" s="23">
        <v>0</v>
      </c>
    </row>
    <row r="35" spans="1:5" ht="13.8" x14ac:dyDescent="0.25">
      <c r="A35" s="20">
        <v>1704</v>
      </c>
      <c r="B35" s="21" t="s">
        <v>21</v>
      </c>
      <c r="C35" s="22">
        <f t="shared" ref="C35:E35" si="4">SUM(C36:C38)</f>
        <v>0</v>
      </c>
      <c r="D35" s="22">
        <f t="shared" si="4"/>
        <v>0</v>
      </c>
      <c r="E35" s="23">
        <f t="shared" si="4"/>
        <v>0</v>
      </c>
    </row>
    <row r="36" spans="1:5" ht="13.8" x14ac:dyDescent="0.25">
      <c r="A36" s="20" t="s">
        <v>197</v>
      </c>
      <c r="B36" s="21" t="s">
        <v>14</v>
      </c>
      <c r="C36" s="22">
        <v>0</v>
      </c>
      <c r="D36" s="22">
        <v>0</v>
      </c>
      <c r="E36" s="23">
        <v>0</v>
      </c>
    </row>
    <row r="37" spans="1:5" ht="13.8" x14ac:dyDescent="0.25">
      <c r="A37" s="20" t="s">
        <v>197</v>
      </c>
      <c r="B37" s="21" t="s">
        <v>15</v>
      </c>
      <c r="C37" s="22">
        <v>0</v>
      </c>
      <c r="D37" s="22">
        <v>0</v>
      </c>
      <c r="E37" s="23">
        <v>0</v>
      </c>
    </row>
    <row r="38" spans="1:5" ht="13.8" x14ac:dyDescent="0.25">
      <c r="A38" s="20" t="s">
        <v>197</v>
      </c>
      <c r="B38" s="21" t="s">
        <v>22</v>
      </c>
      <c r="C38" s="22">
        <v>0</v>
      </c>
      <c r="D38" s="22">
        <v>0</v>
      </c>
      <c r="E38" s="23">
        <v>0</v>
      </c>
    </row>
    <row r="39" spans="1:5" ht="13.8" hidden="1" x14ac:dyDescent="0.25">
      <c r="A39" s="16">
        <v>1800</v>
      </c>
      <c r="B39" s="17" t="s">
        <v>256</v>
      </c>
      <c r="C39" s="18"/>
      <c r="D39" s="18"/>
      <c r="E39" s="19"/>
    </row>
    <row r="40" spans="1:5" ht="13.8" hidden="1" x14ac:dyDescent="0.25">
      <c r="A40" s="20">
        <v>1801</v>
      </c>
      <c r="B40" s="21" t="s">
        <v>257</v>
      </c>
      <c r="C40" s="22"/>
      <c r="D40" s="22"/>
      <c r="E40" s="23"/>
    </row>
    <row r="41" spans="1:5" ht="13.8" hidden="1" x14ac:dyDescent="0.25">
      <c r="A41" s="20" t="s">
        <v>197</v>
      </c>
      <c r="B41" s="21" t="s">
        <v>258</v>
      </c>
      <c r="C41" s="22"/>
      <c r="D41" s="22"/>
      <c r="E41" s="23"/>
    </row>
    <row r="42" spans="1:5" ht="13.8" hidden="1" x14ac:dyDescent="0.25">
      <c r="A42" s="20" t="s">
        <v>197</v>
      </c>
      <c r="B42" s="21" t="s">
        <v>259</v>
      </c>
      <c r="C42" s="22"/>
      <c r="D42" s="22"/>
      <c r="E42" s="23"/>
    </row>
    <row r="43" spans="1:5" ht="13.8" hidden="1" x14ac:dyDescent="0.25">
      <c r="A43" s="20" t="s">
        <v>197</v>
      </c>
      <c r="B43" s="21" t="s">
        <v>260</v>
      </c>
      <c r="C43" s="22"/>
      <c r="D43" s="22"/>
      <c r="E43" s="23"/>
    </row>
    <row r="44" spans="1:5" ht="13.8" hidden="1" x14ac:dyDescent="0.25">
      <c r="A44" s="20" t="s">
        <v>197</v>
      </c>
      <c r="B44" s="21" t="s">
        <v>261</v>
      </c>
      <c r="C44" s="22"/>
      <c r="D44" s="22"/>
      <c r="E44" s="23"/>
    </row>
    <row r="45" spans="1:5" ht="13.8" hidden="1" x14ac:dyDescent="0.25">
      <c r="A45" s="20" t="s">
        <v>197</v>
      </c>
      <c r="B45" s="21" t="s">
        <v>262</v>
      </c>
      <c r="C45" s="22"/>
      <c r="D45" s="22"/>
      <c r="E45" s="23"/>
    </row>
    <row r="46" spans="1:5" ht="27.6" hidden="1" x14ac:dyDescent="0.25">
      <c r="A46" s="20" t="s">
        <v>197</v>
      </c>
      <c r="B46" s="21" t="s">
        <v>263</v>
      </c>
      <c r="C46" s="22"/>
      <c r="D46" s="22"/>
      <c r="E46" s="23"/>
    </row>
    <row r="47" spans="1:5" ht="13.8" x14ac:dyDescent="0.25">
      <c r="A47" s="12">
        <v>3000</v>
      </c>
      <c r="B47" s="13" t="s">
        <v>279</v>
      </c>
      <c r="C47" s="18">
        <f>+C48</f>
        <v>0</v>
      </c>
      <c r="D47" s="18">
        <f>+D48</f>
        <v>0</v>
      </c>
      <c r="E47" s="19">
        <f>+E48</f>
        <v>0</v>
      </c>
    </row>
    <row r="48" spans="1:5" ht="13.8" x14ac:dyDescent="0.25">
      <c r="A48" s="16">
        <v>3100</v>
      </c>
      <c r="B48" s="17" t="s">
        <v>23</v>
      </c>
      <c r="C48" s="18">
        <f>+C49+C50+C51+C52+C53</f>
        <v>0</v>
      </c>
      <c r="D48" s="18">
        <f>+D49+D50+D51+D52+D53</f>
        <v>0</v>
      </c>
      <c r="E48" s="19">
        <f>+E49+E50+E51+E52+E53</f>
        <v>0</v>
      </c>
    </row>
    <row r="49" spans="1:5" ht="13.8" x14ac:dyDescent="0.25">
      <c r="A49" s="20">
        <v>3101</v>
      </c>
      <c r="B49" s="21" t="s">
        <v>24</v>
      </c>
      <c r="C49" s="22">
        <v>0</v>
      </c>
      <c r="D49" s="22">
        <v>0</v>
      </c>
      <c r="E49" s="23">
        <v>0</v>
      </c>
    </row>
    <row r="50" spans="1:5" ht="13.8" x14ac:dyDescent="0.25">
      <c r="A50" s="20">
        <v>3102</v>
      </c>
      <c r="B50" s="21" t="s">
        <v>25</v>
      </c>
      <c r="C50" s="22">
        <v>0</v>
      </c>
      <c r="D50" s="22">
        <v>0</v>
      </c>
      <c r="E50" s="23">
        <v>0</v>
      </c>
    </row>
    <row r="51" spans="1:5" ht="13.8" x14ac:dyDescent="0.25">
      <c r="A51" s="20">
        <v>3103</v>
      </c>
      <c r="B51" s="21" t="s">
        <v>26</v>
      </c>
      <c r="C51" s="22">
        <v>0</v>
      </c>
      <c r="D51" s="22">
        <v>0</v>
      </c>
      <c r="E51" s="23">
        <v>0</v>
      </c>
    </row>
    <row r="52" spans="1:5" ht="13.8" x14ac:dyDescent="0.25">
      <c r="A52" s="20">
        <v>3107</v>
      </c>
      <c r="B52" s="21" t="s">
        <v>27</v>
      </c>
      <c r="C52" s="22">
        <v>0</v>
      </c>
      <c r="D52" s="22">
        <v>0</v>
      </c>
      <c r="E52" s="23">
        <v>0</v>
      </c>
    </row>
    <row r="53" spans="1:5" ht="13.8" x14ac:dyDescent="0.25">
      <c r="A53" s="20">
        <v>3109</v>
      </c>
      <c r="B53" s="21" t="s">
        <v>28</v>
      </c>
      <c r="C53" s="22">
        <v>0</v>
      </c>
      <c r="D53" s="22">
        <v>0</v>
      </c>
      <c r="E53" s="23">
        <v>0</v>
      </c>
    </row>
    <row r="54" spans="1:5" ht="13.8" x14ac:dyDescent="0.25">
      <c r="A54" s="12">
        <v>4000</v>
      </c>
      <c r="B54" s="13" t="s">
        <v>280</v>
      </c>
      <c r="C54" s="25">
        <f>C55+C58+C160</f>
        <v>3048700.62</v>
      </c>
      <c r="D54" s="25">
        <f>D55+D58+D160</f>
        <v>4608540.57</v>
      </c>
      <c r="E54" s="26">
        <f>E55+E58+E160</f>
        <v>5006596.3100000005</v>
      </c>
    </row>
    <row r="55" spans="1:5" ht="27.6" x14ac:dyDescent="0.25">
      <c r="A55" s="16">
        <v>4100</v>
      </c>
      <c r="B55" s="17" t="s">
        <v>29</v>
      </c>
      <c r="C55" s="18">
        <f t="shared" ref="C55:E55" si="5">SUM(C56:C57)</f>
        <v>0</v>
      </c>
      <c r="D55" s="18">
        <f t="shared" si="5"/>
        <v>0</v>
      </c>
      <c r="E55" s="19">
        <f t="shared" si="5"/>
        <v>0</v>
      </c>
    </row>
    <row r="56" spans="1:5" ht="13.8" x14ac:dyDescent="0.25">
      <c r="A56" s="20">
        <v>4101</v>
      </c>
      <c r="B56" s="21" t="s">
        <v>30</v>
      </c>
      <c r="C56" s="22">
        <v>0</v>
      </c>
      <c r="D56" s="22">
        <v>0</v>
      </c>
      <c r="E56" s="23">
        <v>0</v>
      </c>
    </row>
    <row r="57" spans="1:5" ht="13.8" x14ac:dyDescent="0.25">
      <c r="A57" s="20">
        <v>4102</v>
      </c>
      <c r="B57" s="21" t="s">
        <v>31</v>
      </c>
      <c r="C57" s="22">
        <v>0</v>
      </c>
      <c r="D57" s="22">
        <v>0</v>
      </c>
      <c r="E57" s="23">
        <v>0</v>
      </c>
    </row>
    <row r="58" spans="1:5" ht="13.8" x14ac:dyDescent="0.25">
      <c r="A58" s="16">
        <v>4300</v>
      </c>
      <c r="B58" s="17" t="s">
        <v>32</v>
      </c>
      <c r="C58" s="18">
        <f>+C59+C60+C64+C68+C70+C72+C80+C95+C99+C108+C125+C138+C139+C140+C144</f>
        <v>3042433.17</v>
      </c>
      <c r="D58" s="18">
        <f>+D59+D60+D64+D68+D70+D72+D80+D95+D99+D108+D125+D138+D139+D140+D144</f>
        <v>4565585.2</v>
      </c>
      <c r="E58" s="19">
        <f>+E59+E60+E64+E68+E70+E72+E80+E95+E99+E108+E125+E138+E139+E140+E144</f>
        <v>4975525.6700000009</v>
      </c>
    </row>
    <row r="59" spans="1:5" ht="13.8" x14ac:dyDescent="0.25">
      <c r="A59" s="20">
        <v>4301</v>
      </c>
      <c r="B59" s="21" t="s">
        <v>33</v>
      </c>
      <c r="C59" s="22">
        <v>1748315.05</v>
      </c>
      <c r="D59" s="22">
        <v>2141402</v>
      </c>
      <c r="E59" s="23">
        <v>2341079.39</v>
      </c>
    </row>
    <row r="60" spans="1:5" ht="13.8" x14ac:dyDescent="0.25">
      <c r="A60" s="20">
        <v>4303</v>
      </c>
      <c r="B60" s="21" t="s">
        <v>34</v>
      </c>
      <c r="C60" s="22">
        <f>+C61+C62+C63</f>
        <v>8053.28</v>
      </c>
      <c r="D60" s="22">
        <f>+D61+D62+D63</f>
        <v>31735.7</v>
      </c>
      <c r="E60" s="23">
        <f>+E61+E62+E63</f>
        <v>6456.01</v>
      </c>
    </row>
    <row r="61" spans="1:5" ht="13.8" x14ac:dyDescent="0.25">
      <c r="A61" s="20" t="s">
        <v>197</v>
      </c>
      <c r="B61" s="21" t="s">
        <v>35</v>
      </c>
      <c r="C61" s="22">
        <v>8053.28</v>
      </c>
      <c r="D61" s="22">
        <v>31735.7</v>
      </c>
      <c r="E61" s="23">
        <v>6456.01</v>
      </c>
    </row>
    <row r="62" spans="1:5" ht="13.8" x14ac:dyDescent="0.25">
      <c r="A62" s="20" t="s">
        <v>197</v>
      </c>
      <c r="B62" s="21" t="s">
        <v>36</v>
      </c>
      <c r="C62" s="22">
        <v>0</v>
      </c>
      <c r="D62" s="22">
        <v>0</v>
      </c>
      <c r="E62" s="23">
        <v>0</v>
      </c>
    </row>
    <row r="63" spans="1:5" ht="13.8" x14ac:dyDescent="0.25">
      <c r="A63" s="20" t="s">
        <v>197</v>
      </c>
      <c r="B63" s="21" t="s">
        <v>37</v>
      </c>
      <c r="C63" s="22">
        <v>0</v>
      </c>
      <c r="D63" s="22">
        <v>0</v>
      </c>
      <c r="E63" s="23">
        <v>0</v>
      </c>
    </row>
    <row r="64" spans="1:5" ht="13.8" x14ac:dyDescent="0.25">
      <c r="A64" s="20">
        <v>4304</v>
      </c>
      <c r="B64" s="21" t="s">
        <v>38</v>
      </c>
      <c r="C64" s="22">
        <f>+C65+C66+C67</f>
        <v>117333.5</v>
      </c>
      <c r="D64" s="22">
        <f>+D65+D66+D67</f>
        <v>122799.5</v>
      </c>
      <c r="E64" s="23">
        <f>+E65+E66+E67</f>
        <v>167553.20000000001</v>
      </c>
    </row>
    <row r="65" spans="1:5" ht="13.8" x14ac:dyDescent="0.25">
      <c r="A65" s="20" t="s">
        <v>197</v>
      </c>
      <c r="B65" s="21" t="s">
        <v>39</v>
      </c>
      <c r="C65" s="22">
        <v>54329.5</v>
      </c>
      <c r="D65" s="22">
        <v>63111.5</v>
      </c>
      <c r="E65" s="23">
        <v>68253</v>
      </c>
    </row>
    <row r="66" spans="1:5" ht="13.8" x14ac:dyDescent="0.25">
      <c r="A66" s="20" t="s">
        <v>197</v>
      </c>
      <c r="B66" s="21" t="s">
        <v>40</v>
      </c>
      <c r="C66" s="22">
        <v>0</v>
      </c>
      <c r="D66" s="22">
        <v>0</v>
      </c>
      <c r="E66" s="23">
        <v>0</v>
      </c>
    </row>
    <row r="67" spans="1:5" ht="13.8" x14ac:dyDescent="0.25">
      <c r="A67" s="20" t="s">
        <v>197</v>
      </c>
      <c r="B67" s="21" t="s">
        <v>41</v>
      </c>
      <c r="C67" s="22">
        <v>63004</v>
      </c>
      <c r="D67" s="22">
        <v>59688</v>
      </c>
      <c r="E67" s="23">
        <v>99300.2</v>
      </c>
    </row>
    <row r="68" spans="1:5" ht="13.8" x14ac:dyDescent="0.25">
      <c r="A68" s="20">
        <v>4306</v>
      </c>
      <c r="B68" s="21" t="s">
        <v>42</v>
      </c>
      <c r="C68" s="22">
        <f>C69</f>
        <v>0</v>
      </c>
      <c r="D68" s="22">
        <f>D69</f>
        <v>11600</v>
      </c>
      <c r="E68" s="23">
        <f>E69</f>
        <v>11400</v>
      </c>
    </row>
    <row r="69" spans="1:5" ht="27.6" x14ac:dyDescent="0.25">
      <c r="A69" s="20" t="s">
        <v>197</v>
      </c>
      <c r="B69" s="21" t="s">
        <v>43</v>
      </c>
      <c r="C69" s="22">
        <v>0</v>
      </c>
      <c r="D69" s="22">
        <v>11600</v>
      </c>
      <c r="E69" s="23">
        <v>11400</v>
      </c>
    </row>
    <row r="70" spans="1:5" ht="13.8" x14ac:dyDescent="0.25">
      <c r="A70" s="20">
        <v>4307</v>
      </c>
      <c r="B70" s="21" t="s">
        <v>44</v>
      </c>
      <c r="C70" s="22">
        <f>+C71</f>
        <v>0</v>
      </c>
      <c r="D70" s="22">
        <f>+D71</f>
        <v>0</v>
      </c>
      <c r="E70" s="23">
        <f>+E71</f>
        <v>0</v>
      </c>
    </row>
    <row r="71" spans="1:5" ht="13.8" x14ac:dyDescent="0.25">
      <c r="A71" s="20" t="s">
        <v>197</v>
      </c>
      <c r="B71" s="21" t="s">
        <v>45</v>
      </c>
      <c r="C71" s="22">
        <v>0</v>
      </c>
      <c r="D71" s="22">
        <v>0</v>
      </c>
      <c r="E71" s="23">
        <v>0</v>
      </c>
    </row>
    <row r="72" spans="1:5" ht="13.8" x14ac:dyDescent="0.25">
      <c r="A72" s="20">
        <v>4308</v>
      </c>
      <c r="B72" s="21" t="s">
        <v>46</v>
      </c>
      <c r="C72" s="22">
        <f>+C73+C74+C75+C76+C77+C78+C79</f>
        <v>14361.69</v>
      </c>
      <c r="D72" s="22">
        <f>+D73+D74+D75+D76+D77+D78+D79</f>
        <v>82909.829999999987</v>
      </c>
      <c r="E72" s="23">
        <f>+E73+E74+E75+E76+E77+E78+E79</f>
        <v>50599.83</v>
      </c>
    </row>
    <row r="73" spans="1:5" ht="13.8" x14ac:dyDescent="0.25">
      <c r="A73" s="20" t="s">
        <v>197</v>
      </c>
      <c r="B73" s="21" t="s">
        <v>210</v>
      </c>
      <c r="C73" s="22">
        <v>0</v>
      </c>
      <c r="D73" s="22">
        <v>0</v>
      </c>
      <c r="E73" s="23">
        <v>0</v>
      </c>
    </row>
    <row r="74" spans="1:5" ht="27.6" x14ac:dyDescent="0.25">
      <c r="A74" s="20" t="s">
        <v>197</v>
      </c>
      <c r="B74" s="21" t="s">
        <v>211</v>
      </c>
      <c r="C74" s="22">
        <v>0</v>
      </c>
      <c r="D74" s="22">
        <v>0</v>
      </c>
      <c r="E74" s="23">
        <v>0</v>
      </c>
    </row>
    <row r="75" spans="1:5" ht="13.8" x14ac:dyDescent="0.25">
      <c r="A75" s="20" t="s">
        <v>197</v>
      </c>
      <c r="B75" s="21" t="s">
        <v>47</v>
      </c>
      <c r="C75" s="22">
        <v>448</v>
      </c>
      <c r="D75" s="22">
        <v>0</v>
      </c>
      <c r="E75" s="23">
        <v>0</v>
      </c>
    </row>
    <row r="76" spans="1:5" ht="13.8" x14ac:dyDescent="0.25">
      <c r="A76" s="20" t="s">
        <v>197</v>
      </c>
      <c r="B76" s="21" t="s">
        <v>48</v>
      </c>
      <c r="C76" s="22">
        <v>0</v>
      </c>
      <c r="D76" s="22">
        <v>1792.4</v>
      </c>
      <c r="E76" s="23">
        <v>0</v>
      </c>
    </row>
    <row r="77" spans="1:5" ht="13.8" x14ac:dyDescent="0.25">
      <c r="A77" s="20" t="s">
        <v>197</v>
      </c>
      <c r="B77" s="21" t="s">
        <v>49</v>
      </c>
      <c r="C77" s="22">
        <v>13913.69</v>
      </c>
      <c r="D77" s="22">
        <v>81117.429999999993</v>
      </c>
      <c r="E77" s="23">
        <v>50599.83</v>
      </c>
    </row>
    <row r="78" spans="1:5" ht="13.8" x14ac:dyDescent="0.25">
      <c r="A78" s="20" t="s">
        <v>197</v>
      </c>
      <c r="B78" s="21" t="s">
        <v>50</v>
      </c>
      <c r="C78" s="22">
        <v>0</v>
      </c>
      <c r="D78" s="22">
        <v>0</v>
      </c>
      <c r="E78" s="23">
        <v>0</v>
      </c>
    </row>
    <row r="79" spans="1:5" ht="27.6" x14ac:dyDescent="0.25">
      <c r="A79" s="20" t="s">
        <v>197</v>
      </c>
      <c r="B79" s="21" t="s">
        <v>51</v>
      </c>
      <c r="C79" s="22">
        <v>0</v>
      </c>
      <c r="D79" s="22">
        <v>0</v>
      </c>
      <c r="E79" s="23">
        <v>0</v>
      </c>
    </row>
    <row r="80" spans="1:5" ht="13.8" x14ac:dyDescent="0.25">
      <c r="A80" s="20">
        <v>4310</v>
      </c>
      <c r="B80" s="21" t="s">
        <v>52</v>
      </c>
      <c r="C80" s="22">
        <f>SUM(C81:C94)</f>
        <v>411264.96</v>
      </c>
      <c r="D80" s="22">
        <f>SUM(D81:D94)</f>
        <v>678704.75999999989</v>
      </c>
      <c r="E80" s="23">
        <f>SUM(E81:E94)</f>
        <v>1579310.84</v>
      </c>
    </row>
    <row r="81" spans="1:5" ht="27.6" x14ac:dyDescent="0.25">
      <c r="A81" s="20" t="s">
        <v>197</v>
      </c>
      <c r="B81" s="21" t="s">
        <v>53</v>
      </c>
      <c r="C81" s="22">
        <v>95143</v>
      </c>
      <c r="D81" s="22">
        <v>303429</v>
      </c>
      <c r="E81" s="23">
        <v>697863</v>
      </c>
    </row>
    <row r="82" spans="1:5" ht="13.8" x14ac:dyDescent="0.25">
      <c r="A82" s="20" t="s">
        <v>197</v>
      </c>
      <c r="B82" s="21" t="s">
        <v>54</v>
      </c>
      <c r="C82" s="22">
        <v>150343.17000000001</v>
      </c>
      <c r="D82" s="22">
        <v>178142.26</v>
      </c>
      <c r="E82" s="23">
        <v>7033</v>
      </c>
    </row>
    <row r="83" spans="1:5" ht="27.6" x14ac:dyDescent="0.25">
      <c r="A83" s="20" t="s">
        <v>197</v>
      </c>
      <c r="B83" s="21" t="s">
        <v>55</v>
      </c>
      <c r="C83" s="22">
        <v>0</v>
      </c>
      <c r="D83" s="22">
        <v>0</v>
      </c>
      <c r="E83" s="23">
        <v>0</v>
      </c>
    </row>
    <row r="84" spans="1:5" ht="27.6" x14ac:dyDescent="0.25">
      <c r="A84" s="20" t="s">
        <v>197</v>
      </c>
      <c r="B84" s="21" t="s">
        <v>56</v>
      </c>
      <c r="C84" s="22">
        <v>0</v>
      </c>
      <c r="D84" s="22">
        <v>0</v>
      </c>
      <c r="E84" s="23">
        <v>0</v>
      </c>
    </row>
    <row r="85" spans="1:5" ht="13.8" x14ac:dyDescent="0.25">
      <c r="A85" s="20" t="s">
        <v>197</v>
      </c>
      <c r="B85" s="21" t="s">
        <v>57</v>
      </c>
      <c r="C85" s="22">
        <v>0</v>
      </c>
      <c r="D85" s="22">
        <v>0</v>
      </c>
      <c r="E85" s="23">
        <v>0</v>
      </c>
    </row>
    <row r="86" spans="1:5" ht="13.8" x14ac:dyDescent="0.25">
      <c r="A86" s="20" t="s">
        <v>197</v>
      </c>
      <c r="B86" s="21" t="s">
        <v>58</v>
      </c>
      <c r="C86" s="22">
        <v>21806</v>
      </c>
      <c r="D86" s="22">
        <v>24513.5</v>
      </c>
      <c r="E86" s="23">
        <v>15084</v>
      </c>
    </row>
    <row r="87" spans="1:5" ht="13.8" x14ac:dyDescent="0.25">
      <c r="A87" s="20" t="s">
        <v>197</v>
      </c>
      <c r="B87" s="21" t="s">
        <v>59</v>
      </c>
      <c r="C87" s="22">
        <v>13962.79</v>
      </c>
      <c r="D87" s="22">
        <v>26730.6</v>
      </c>
      <c r="E87" s="23">
        <v>112682.84</v>
      </c>
    </row>
    <row r="88" spans="1:5" ht="13.8" x14ac:dyDescent="0.25">
      <c r="A88" s="20" t="s">
        <v>197</v>
      </c>
      <c r="B88" s="21" t="s">
        <v>60</v>
      </c>
      <c r="C88" s="22">
        <v>0</v>
      </c>
      <c r="D88" s="22">
        <v>0</v>
      </c>
      <c r="E88" s="23">
        <v>7567</v>
      </c>
    </row>
    <row r="89" spans="1:5" ht="13.8" x14ac:dyDescent="0.25">
      <c r="A89" s="20" t="s">
        <v>197</v>
      </c>
      <c r="B89" s="21" t="s">
        <v>61</v>
      </c>
      <c r="C89" s="22">
        <v>583</v>
      </c>
      <c r="D89" s="22">
        <v>583</v>
      </c>
      <c r="E89" s="23">
        <v>0</v>
      </c>
    </row>
    <row r="90" spans="1:5" ht="13.8" x14ac:dyDescent="0.25">
      <c r="A90" s="20" t="s">
        <v>197</v>
      </c>
      <c r="B90" s="21" t="s">
        <v>62</v>
      </c>
      <c r="C90" s="22">
        <v>12994</v>
      </c>
      <c r="D90" s="22">
        <v>11201.2</v>
      </c>
      <c r="E90" s="23">
        <v>6272.2</v>
      </c>
    </row>
    <row r="91" spans="1:5" ht="27.6" x14ac:dyDescent="0.25">
      <c r="A91" s="20" t="s">
        <v>197</v>
      </c>
      <c r="B91" s="21" t="s">
        <v>63</v>
      </c>
      <c r="C91" s="22">
        <v>0</v>
      </c>
      <c r="D91" s="22">
        <v>0</v>
      </c>
      <c r="E91" s="23">
        <v>0</v>
      </c>
    </row>
    <row r="92" spans="1:5" ht="13.8" x14ac:dyDescent="0.25">
      <c r="A92" s="20" t="s">
        <v>197</v>
      </c>
      <c r="B92" s="21" t="s">
        <v>64</v>
      </c>
      <c r="C92" s="22">
        <v>110309</v>
      </c>
      <c r="D92" s="22">
        <v>108324</v>
      </c>
      <c r="E92" s="23">
        <v>709268</v>
      </c>
    </row>
    <row r="93" spans="1:5" ht="13.8" x14ac:dyDescent="0.25">
      <c r="A93" s="27" t="s">
        <v>197</v>
      </c>
      <c r="B93" s="21" t="s">
        <v>65</v>
      </c>
      <c r="C93" s="22">
        <v>6124</v>
      </c>
      <c r="D93" s="22">
        <v>25781.200000000001</v>
      </c>
      <c r="E93" s="23">
        <v>23540.799999999999</v>
      </c>
    </row>
    <row r="94" spans="1:5" ht="13.8" x14ac:dyDescent="0.25">
      <c r="A94" s="27"/>
      <c r="B94" s="21" t="s">
        <v>212</v>
      </c>
      <c r="C94" s="22">
        <v>0</v>
      </c>
      <c r="D94" s="22">
        <v>0</v>
      </c>
      <c r="E94" s="23">
        <v>0</v>
      </c>
    </row>
    <row r="95" spans="1:5" ht="13.8" x14ac:dyDescent="0.25">
      <c r="A95" s="20">
        <v>4311</v>
      </c>
      <c r="B95" s="21" t="s">
        <v>66</v>
      </c>
      <c r="C95" s="22">
        <f>+C96+C97+C98</f>
        <v>0</v>
      </c>
      <c r="D95" s="22">
        <f>+D96+D97+D98</f>
        <v>0</v>
      </c>
      <c r="E95" s="23">
        <f>+E96+E97+E98</f>
        <v>0</v>
      </c>
    </row>
    <row r="96" spans="1:5" ht="13.8" x14ac:dyDescent="0.25">
      <c r="A96" s="20" t="s">
        <v>197</v>
      </c>
      <c r="B96" s="21" t="s">
        <v>67</v>
      </c>
      <c r="C96" s="22">
        <v>0</v>
      </c>
      <c r="D96" s="22">
        <v>0</v>
      </c>
      <c r="E96" s="23">
        <v>0</v>
      </c>
    </row>
    <row r="97" spans="1:5" ht="13.8" x14ac:dyDescent="0.25">
      <c r="A97" s="20" t="s">
        <v>197</v>
      </c>
      <c r="B97" s="21" t="s">
        <v>68</v>
      </c>
      <c r="C97" s="22">
        <v>0</v>
      </c>
      <c r="D97" s="22">
        <v>0</v>
      </c>
      <c r="E97" s="23">
        <v>0</v>
      </c>
    </row>
    <row r="98" spans="1:5" ht="13.8" x14ac:dyDescent="0.25">
      <c r="A98" s="20" t="s">
        <v>197</v>
      </c>
      <c r="B98" s="21" t="s">
        <v>69</v>
      </c>
      <c r="C98" s="22">
        <v>0</v>
      </c>
      <c r="D98" s="22">
        <v>0</v>
      </c>
      <c r="E98" s="23">
        <v>0</v>
      </c>
    </row>
    <row r="99" spans="1:5" ht="13.8" x14ac:dyDescent="0.25">
      <c r="A99" s="20">
        <v>4312</v>
      </c>
      <c r="B99" s="21" t="s">
        <v>70</v>
      </c>
      <c r="C99" s="22">
        <f>SUM(C100:C107)</f>
        <v>0</v>
      </c>
      <c r="D99" s="22">
        <f>SUM(D100:D107)</f>
        <v>705806.97</v>
      </c>
      <c r="E99" s="23">
        <f>SUM(E100:E107)</f>
        <v>236596</v>
      </c>
    </row>
    <row r="100" spans="1:5" ht="27.6" x14ac:dyDescent="0.25">
      <c r="A100" s="20" t="s">
        <v>197</v>
      </c>
      <c r="B100" s="21" t="s">
        <v>71</v>
      </c>
      <c r="C100" s="22">
        <v>0</v>
      </c>
      <c r="D100" s="22">
        <v>0</v>
      </c>
      <c r="E100" s="23">
        <v>0</v>
      </c>
    </row>
    <row r="101" spans="1:5" ht="13.8" x14ac:dyDescent="0.25">
      <c r="A101" s="20" t="s">
        <v>197</v>
      </c>
      <c r="B101" s="21" t="s">
        <v>72</v>
      </c>
      <c r="C101" s="22">
        <v>0</v>
      </c>
      <c r="D101" s="22">
        <v>539683.79</v>
      </c>
      <c r="E101" s="23">
        <v>233800</v>
      </c>
    </row>
    <row r="102" spans="1:5" ht="13.8" x14ac:dyDescent="0.25">
      <c r="A102" s="20" t="s">
        <v>197</v>
      </c>
      <c r="B102" s="21" t="s">
        <v>73</v>
      </c>
      <c r="C102" s="22">
        <v>0</v>
      </c>
      <c r="D102" s="22">
        <v>166123.18</v>
      </c>
      <c r="E102" s="23">
        <v>2796</v>
      </c>
    </row>
    <row r="103" spans="1:5" ht="13.8" x14ac:dyDescent="0.25">
      <c r="A103" s="20" t="s">
        <v>197</v>
      </c>
      <c r="B103" s="21" t="s">
        <v>74</v>
      </c>
      <c r="C103" s="22">
        <v>0</v>
      </c>
      <c r="D103" s="22">
        <v>0</v>
      </c>
      <c r="E103" s="23">
        <v>0</v>
      </c>
    </row>
    <row r="104" spans="1:5" ht="13.8" x14ac:dyDescent="0.25">
      <c r="A104" s="20" t="s">
        <v>197</v>
      </c>
      <c r="B104" s="21" t="s">
        <v>75</v>
      </c>
      <c r="C104" s="22">
        <v>0</v>
      </c>
      <c r="D104" s="22">
        <v>0</v>
      </c>
      <c r="E104" s="23">
        <v>0</v>
      </c>
    </row>
    <row r="105" spans="1:5" ht="13.8" x14ac:dyDescent="0.25">
      <c r="A105" s="20" t="s">
        <v>197</v>
      </c>
      <c r="B105" s="21" t="s">
        <v>76</v>
      </c>
      <c r="C105" s="22">
        <v>0</v>
      </c>
      <c r="D105" s="22">
        <v>0</v>
      </c>
      <c r="E105" s="23">
        <v>0</v>
      </c>
    </row>
    <row r="106" spans="1:5" ht="13.8" x14ac:dyDescent="0.25">
      <c r="A106" s="20" t="s">
        <v>197</v>
      </c>
      <c r="B106" s="21" t="s">
        <v>77</v>
      </c>
      <c r="C106" s="22">
        <v>0</v>
      </c>
      <c r="D106" s="22">
        <v>0</v>
      </c>
      <c r="E106" s="23">
        <v>0</v>
      </c>
    </row>
    <row r="107" spans="1:5" ht="13.8" x14ac:dyDescent="0.25">
      <c r="A107" s="20" t="s">
        <v>197</v>
      </c>
      <c r="B107" s="21" t="s">
        <v>78</v>
      </c>
      <c r="C107" s="22">
        <v>0</v>
      </c>
      <c r="D107" s="22">
        <v>0</v>
      </c>
      <c r="E107" s="23">
        <v>0</v>
      </c>
    </row>
    <row r="108" spans="1:5" ht="27.6" x14ac:dyDescent="0.25">
      <c r="A108" s="20">
        <v>4313</v>
      </c>
      <c r="B108" s="21" t="s">
        <v>79</v>
      </c>
      <c r="C108" s="22">
        <f>SUM(C109:C124)</f>
        <v>0</v>
      </c>
      <c r="D108" s="22">
        <f>SUM(D109:D124)</f>
        <v>0</v>
      </c>
      <c r="E108" s="23">
        <f>SUM(E109:E124)</f>
        <v>82361</v>
      </c>
    </row>
    <row r="109" spans="1:5" ht="13.8" x14ac:dyDescent="0.25">
      <c r="A109" s="20" t="s">
        <v>197</v>
      </c>
      <c r="B109" s="21" t="s">
        <v>80</v>
      </c>
      <c r="C109" s="22">
        <v>0</v>
      </c>
      <c r="D109" s="22">
        <v>0</v>
      </c>
      <c r="E109" s="23">
        <v>0</v>
      </c>
    </row>
    <row r="110" spans="1:5" ht="13.8" x14ac:dyDescent="0.25">
      <c r="A110" s="20" t="s">
        <v>197</v>
      </c>
      <c r="B110" s="21" t="s">
        <v>81</v>
      </c>
      <c r="C110" s="22">
        <v>0</v>
      </c>
      <c r="D110" s="22">
        <v>0</v>
      </c>
      <c r="E110" s="23">
        <v>0</v>
      </c>
    </row>
    <row r="111" spans="1:5" ht="13.8" x14ac:dyDescent="0.25">
      <c r="A111" s="20" t="s">
        <v>197</v>
      </c>
      <c r="B111" s="21" t="s">
        <v>82</v>
      </c>
      <c r="C111" s="22">
        <v>0</v>
      </c>
      <c r="D111" s="22">
        <v>0</v>
      </c>
      <c r="E111" s="23">
        <v>0</v>
      </c>
    </row>
    <row r="112" spans="1:5" ht="13.8" x14ac:dyDescent="0.25">
      <c r="A112" s="20" t="s">
        <v>197</v>
      </c>
      <c r="B112" s="21" t="s">
        <v>83</v>
      </c>
      <c r="C112" s="22">
        <v>0</v>
      </c>
      <c r="D112" s="22">
        <v>0</v>
      </c>
      <c r="E112" s="23">
        <v>0</v>
      </c>
    </row>
    <row r="113" spans="1:7" ht="13.8" x14ac:dyDescent="0.25">
      <c r="A113" s="20" t="s">
        <v>197</v>
      </c>
      <c r="B113" s="21" t="s">
        <v>84</v>
      </c>
      <c r="C113" s="22">
        <v>0</v>
      </c>
      <c r="D113" s="22">
        <v>0</v>
      </c>
      <c r="E113" s="23">
        <v>0</v>
      </c>
    </row>
    <row r="114" spans="1:7" ht="13.8" x14ac:dyDescent="0.25">
      <c r="A114" s="20" t="s">
        <v>197</v>
      </c>
      <c r="B114" s="21" t="s">
        <v>85</v>
      </c>
      <c r="C114" s="22">
        <v>0</v>
      </c>
      <c r="D114" s="22">
        <v>0</v>
      </c>
      <c r="E114" s="23">
        <v>0</v>
      </c>
    </row>
    <row r="115" spans="1:7" ht="13.8" x14ac:dyDescent="0.25">
      <c r="A115" s="20" t="s">
        <v>197</v>
      </c>
      <c r="B115" s="21" t="s">
        <v>86</v>
      </c>
      <c r="C115" s="22">
        <v>0</v>
      </c>
      <c r="D115" s="22">
        <v>0</v>
      </c>
      <c r="E115" s="23">
        <v>0</v>
      </c>
    </row>
    <row r="116" spans="1:7" ht="13.8" x14ac:dyDescent="0.25">
      <c r="A116" s="20" t="s">
        <v>197</v>
      </c>
      <c r="B116" s="21" t="s">
        <v>87</v>
      </c>
      <c r="C116" s="22">
        <v>0</v>
      </c>
      <c r="D116" s="22">
        <v>0</v>
      </c>
      <c r="E116" s="23">
        <v>0</v>
      </c>
    </row>
    <row r="117" spans="1:7" ht="13.8" x14ac:dyDescent="0.25">
      <c r="A117" s="20" t="s">
        <v>197</v>
      </c>
      <c r="B117" s="21" t="s">
        <v>88</v>
      </c>
      <c r="C117" s="22">
        <v>0</v>
      </c>
      <c r="D117" s="22">
        <v>0</v>
      </c>
      <c r="E117" s="23">
        <v>82361</v>
      </c>
    </row>
    <row r="118" spans="1:7" s="28" customFormat="1" ht="13.8" x14ac:dyDescent="0.25">
      <c r="A118" s="20" t="s">
        <v>197</v>
      </c>
      <c r="B118" s="21" t="s">
        <v>89</v>
      </c>
      <c r="C118" s="22">
        <v>0</v>
      </c>
      <c r="D118" s="22">
        <v>0</v>
      </c>
      <c r="E118" s="23">
        <v>0</v>
      </c>
      <c r="G118" s="2"/>
    </row>
    <row r="119" spans="1:7" ht="13.8" x14ac:dyDescent="0.25">
      <c r="A119" s="20" t="s">
        <v>197</v>
      </c>
      <c r="B119" s="21" t="s">
        <v>90</v>
      </c>
      <c r="C119" s="22">
        <v>0</v>
      </c>
      <c r="D119" s="22">
        <v>0</v>
      </c>
      <c r="E119" s="23">
        <v>0</v>
      </c>
    </row>
    <row r="120" spans="1:7" ht="13.8" x14ac:dyDescent="0.25">
      <c r="A120" s="20" t="s">
        <v>197</v>
      </c>
      <c r="B120" s="21" t="s">
        <v>91</v>
      </c>
      <c r="C120" s="22">
        <v>0</v>
      </c>
      <c r="D120" s="22">
        <v>0</v>
      </c>
      <c r="E120" s="23">
        <v>0</v>
      </c>
      <c r="G120" s="28"/>
    </row>
    <row r="121" spans="1:7" ht="13.8" x14ac:dyDescent="0.25">
      <c r="A121" s="20" t="s">
        <v>197</v>
      </c>
      <c r="B121" s="21" t="s">
        <v>92</v>
      </c>
      <c r="C121" s="22">
        <v>0</v>
      </c>
      <c r="D121" s="22">
        <v>0</v>
      </c>
      <c r="E121" s="23">
        <v>0</v>
      </c>
    </row>
    <row r="122" spans="1:7" ht="27.6" x14ac:dyDescent="0.25">
      <c r="A122" s="20" t="s">
        <v>197</v>
      </c>
      <c r="B122" s="21" t="s">
        <v>93</v>
      </c>
      <c r="C122" s="22">
        <v>0</v>
      </c>
      <c r="D122" s="22">
        <v>0</v>
      </c>
      <c r="E122" s="23">
        <v>0</v>
      </c>
    </row>
    <row r="123" spans="1:7" ht="55.2" x14ac:dyDescent="0.25">
      <c r="A123" s="20" t="s">
        <v>197</v>
      </c>
      <c r="B123" s="21" t="s">
        <v>94</v>
      </c>
      <c r="C123" s="22">
        <v>0</v>
      </c>
      <c r="D123" s="22">
        <v>0</v>
      </c>
      <c r="E123" s="23">
        <v>0</v>
      </c>
    </row>
    <row r="124" spans="1:7" ht="13.8" x14ac:dyDescent="0.25">
      <c r="A124" s="20" t="s">
        <v>197</v>
      </c>
      <c r="B124" s="24" t="s">
        <v>213</v>
      </c>
      <c r="C124" s="22">
        <v>0</v>
      </c>
      <c r="D124" s="22">
        <v>0</v>
      </c>
      <c r="E124" s="23">
        <v>0</v>
      </c>
    </row>
    <row r="125" spans="1:7" ht="27.6" x14ac:dyDescent="0.25">
      <c r="A125" s="20">
        <v>4314</v>
      </c>
      <c r="B125" s="21" t="s">
        <v>95</v>
      </c>
      <c r="C125" s="22">
        <f>SUM(C126:C137)</f>
        <v>92472</v>
      </c>
      <c r="D125" s="22">
        <f>SUM(D126:D137)</f>
        <v>67705</v>
      </c>
      <c r="E125" s="23">
        <f>SUM(E126:E137)</f>
        <v>49865</v>
      </c>
    </row>
    <row r="126" spans="1:7" ht="13.8" x14ac:dyDescent="0.25">
      <c r="A126" s="20"/>
      <c r="B126" s="21"/>
      <c r="C126" s="22"/>
      <c r="D126" s="22"/>
      <c r="E126" s="23"/>
    </row>
    <row r="127" spans="1:7" s="28" customFormat="1" ht="13.8" x14ac:dyDescent="0.25">
      <c r="A127" s="20"/>
      <c r="B127" s="21"/>
      <c r="C127" s="22"/>
      <c r="D127" s="22">
        <v>1165</v>
      </c>
      <c r="E127" s="23">
        <v>1165</v>
      </c>
      <c r="G127" s="2"/>
    </row>
    <row r="128" spans="1:7" s="28" customFormat="1" ht="13.8" x14ac:dyDescent="0.25">
      <c r="A128" s="20"/>
      <c r="B128" s="21"/>
      <c r="C128" s="22"/>
      <c r="D128" s="22"/>
      <c r="E128" s="23"/>
      <c r="G128" s="2"/>
    </row>
    <row r="129" spans="1:7" ht="13.8" x14ac:dyDescent="0.25">
      <c r="A129" s="20" t="s">
        <v>197</v>
      </c>
      <c r="B129" s="21" t="s">
        <v>96</v>
      </c>
      <c r="C129" s="22">
        <v>0</v>
      </c>
      <c r="D129" s="22">
        <v>0</v>
      </c>
      <c r="E129" s="23">
        <v>3585</v>
      </c>
      <c r="G129" s="28"/>
    </row>
    <row r="130" spans="1:7" ht="13.8" x14ac:dyDescent="0.25">
      <c r="A130" s="20" t="s">
        <v>197</v>
      </c>
      <c r="B130" s="21" t="s">
        <v>97</v>
      </c>
      <c r="C130" s="22">
        <v>0</v>
      </c>
      <c r="D130" s="22">
        <v>0</v>
      </c>
      <c r="E130" s="23">
        <v>0</v>
      </c>
      <c r="G130" s="28"/>
    </row>
    <row r="131" spans="1:7" ht="13.8" x14ac:dyDescent="0.25">
      <c r="A131" s="20" t="s">
        <v>197</v>
      </c>
      <c r="B131" s="21" t="s">
        <v>98</v>
      </c>
      <c r="C131" s="22">
        <v>1972</v>
      </c>
      <c r="D131" s="22">
        <v>986</v>
      </c>
      <c r="E131" s="23">
        <v>0</v>
      </c>
    </row>
    <row r="132" spans="1:7" ht="27.6" x14ac:dyDescent="0.25">
      <c r="A132" s="20" t="s">
        <v>197</v>
      </c>
      <c r="B132" s="21" t="s">
        <v>99</v>
      </c>
      <c r="C132" s="22">
        <v>8782</v>
      </c>
      <c r="D132" s="22">
        <v>0</v>
      </c>
      <c r="E132" s="23">
        <v>8782</v>
      </c>
    </row>
    <row r="133" spans="1:7" ht="13.8" x14ac:dyDescent="0.25">
      <c r="A133" s="20" t="s">
        <v>197</v>
      </c>
      <c r="B133" s="21" t="s">
        <v>100</v>
      </c>
      <c r="C133" s="22">
        <v>0</v>
      </c>
      <c r="D133" s="22">
        <v>0</v>
      </c>
      <c r="E133" s="23">
        <v>0</v>
      </c>
    </row>
    <row r="134" spans="1:7" ht="13.8" x14ac:dyDescent="0.25">
      <c r="A134" s="20" t="s">
        <v>197</v>
      </c>
      <c r="B134" s="21" t="s">
        <v>101</v>
      </c>
      <c r="C134" s="22">
        <v>14518</v>
      </c>
      <c r="D134" s="22">
        <v>0</v>
      </c>
      <c r="E134" s="23">
        <v>0</v>
      </c>
    </row>
    <row r="135" spans="1:7" ht="13.8" x14ac:dyDescent="0.25">
      <c r="A135" s="20" t="s">
        <v>197</v>
      </c>
      <c r="B135" s="21" t="s">
        <v>230</v>
      </c>
      <c r="C135" s="22">
        <v>67200</v>
      </c>
      <c r="D135" s="22">
        <v>65554</v>
      </c>
      <c r="E135" s="23">
        <v>36333</v>
      </c>
    </row>
    <row r="136" spans="1:7" ht="13.8" x14ac:dyDescent="0.25">
      <c r="A136" s="20" t="s">
        <v>197</v>
      </c>
      <c r="B136" s="21" t="s">
        <v>231</v>
      </c>
      <c r="C136" s="22">
        <v>0</v>
      </c>
      <c r="D136" s="22">
        <v>0</v>
      </c>
      <c r="E136" s="23">
        <v>0</v>
      </c>
    </row>
    <row r="137" spans="1:7" ht="13.8" x14ac:dyDescent="0.25">
      <c r="A137" s="20" t="s">
        <v>197</v>
      </c>
      <c r="B137" s="21" t="s">
        <v>232</v>
      </c>
      <c r="C137" s="22">
        <v>0</v>
      </c>
      <c r="D137" s="22">
        <v>0</v>
      </c>
      <c r="E137" s="23">
        <v>0</v>
      </c>
    </row>
    <row r="138" spans="1:7" ht="27.6" x14ac:dyDescent="0.25">
      <c r="A138" s="20">
        <v>4315</v>
      </c>
      <c r="B138" s="21" t="s">
        <v>102</v>
      </c>
      <c r="C138" s="22">
        <v>0</v>
      </c>
      <c r="D138" s="22">
        <v>0</v>
      </c>
      <c r="E138" s="23">
        <v>0</v>
      </c>
    </row>
    <row r="139" spans="1:7" ht="13.8" x14ac:dyDescent="0.25">
      <c r="A139" s="20">
        <v>4316</v>
      </c>
      <c r="B139" s="21" t="s">
        <v>103</v>
      </c>
      <c r="C139" s="22">
        <v>0</v>
      </c>
      <c r="D139" s="22">
        <v>0</v>
      </c>
      <c r="E139" s="23">
        <v>0</v>
      </c>
    </row>
    <row r="140" spans="1:7" ht="13.8" x14ac:dyDescent="0.25">
      <c r="A140" s="20">
        <v>4317</v>
      </c>
      <c r="B140" s="21" t="s">
        <v>104</v>
      </c>
      <c r="C140" s="22">
        <f>+C141+C142+C143</f>
        <v>0</v>
      </c>
      <c r="D140" s="22">
        <f>+D141+D142+D143</f>
        <v>0</v>
      </c>
      <c r="E140" s="23">
        <f>+E141+E142+E143</f>
        <v>2925.15</v>
      </c>
    </row>
    <row r="141" spans="1:7" ht="13.8" x14ac:dyDescent="0.25">
      <c r="A141" s="20" t="s">
        <v>197</v>
      </c>
      <c r="B141" s="21" t="s">
        <v>105</v>
      </c>
      <c r="C141" s="22">
        <v>0</v>
      </c>
      <c r="D141" s="22">
        <v>0</v>
      </c>
      <c r="E141" s="23">
        <v>0</v>
      </c>
    </row>
    <row r="142" spans="1:7" ht="13.8" x14ac:dyDescent="0.25">
      <c r="A142" s="20" t="s">
        <v>197</v>
      </c>
      <c r="B142" s="21" t="s">
        <v>106</v>
      </c>
      <c r="C142" s="22">
        <v>0</v>
      </c>
      <c r="D142" s="22">
        <v>0</v>
      </c>
      <c r="E142" s="23">
        <v>2925.15</v>
      </c>
    </row>
    <row r="143" spans="1:7" ht="13.8" x14ac:dyDescent="0.25">
      <c r="A143" s="20" t="s">
        <v>197</v>
      </c>
      <c r="B143" s="21" t="s">
        <v>107</v>
      </c>
      <c r="C143" s="22">
        <v>0</v>
      </c>
      <c r="D143" s="22">
        <v>0</v>
      </c>
      <c r="E143" s="23">
        <v>0</v>
      </c>
    </row>
    <row r="144" spans="1:7" ht="13.8" x14ac:dyDescent="0.25">
      <c r="A144" s="20">
        <v>4318</v>
      </c>
      <c r="B144" s="21" t="s">
        <v>108</v>
      </c>
      <c r="C144" s="22">
        <f>+C145+C146+C147+C148+C149+C150+C155+C156+C157+C158+C159</f>
        <v>650632.68999999994</v>
      </c>
      <c r="D144" s="22">
        <f>+D145+D146+D147+D148+D149+D150+D155+D156+D157+D158+D159</f>
        <v>722921.44000000006</v>
      </c>
      <c r="E144" s="23">
        <f>+E145+E146+E147+E148+E149+E150+E155+E156+E157+E158+E159</f>
        <v>447379.25</v>
      </c>
    </row>
    <row r="145" spans="1:7" ht="13.8" x14ac:dyDescent="0.25">
      <c r="A145" s="20" t="s">
        <v>197</v>
      </c>
      <c r="B145" s="21" t="s">
        <v>109</v>
      </c>
      <c r="C145" s="22">
        <v>323198</v>
      </c>
      <c r="D145" s="22">
        <v>311887</v>
      </c>
      <c r="E145" s="23">
        <v>56422</v>
      </c>
    </row>
    <row r="146" spans="1:7" s="28" customFormat="1" ht="13.8" x14ac:dyDescent="0.25">
      <c r="A146" s="20" t="s">
        <v>197</v>
      </c>
      <c r="B146" s="21" t="s">
        <v>110</v>
      </c>
      <c r="C146" s="22">
        <v>57821</v>
      </c>
      <c r="D146" s="22">
        <v>54868</v>
      </c>
      <c r="E146" s="23">
        <v>107095</v>
      </c>
      <c r="G146" s="2"/>
    </row>
    <row r="147" spans="1:7" ht="13.8" x14ac:dyDescent="0.25">
      <c r="A147" s="20" t="s">
        <v>197</v>
      </c>
      <c r="B147" s="21" t="s">
        <v>111</v>
      </c>
      <c r="C147" s="22">
        <v>895</v>
      </c>
      <c r="D147" s="22">
        <v>1703</v>
      </c>
      <c r="E147" s="23">
        <v>716</v>
      </c>
    </row>
    <row r="148" spans="1:7" s="28" customFormat="1" ht="13.8" x14ac:dyDescent="0.25">
      <c r="A148" s="20" t="s">
        <v>197</v>
      </c>
      <c r="B148" s="21" t="s">
        <v>112</v>
      </c>
      <c r="C148" s="22">
        <v>84.67</v>
      </c>
      <c r="D148" s="22">
        <v>439.34</v>
      </c>
      <c r="E148" s="23">
        <v>513.35</v>
      </c>
    </row>
    <row r="149" spans="1:7" ht="13.8" x14ac:dyDescent="0.25">
      <c r="A149" s="20" t="s">
        <v>197</v>
      </c>
      <c r="B149" s="21" t="s">
        <v>113</v>
      </c>
      <c r="C149" s="22">
        <v>2240</v>
      </c>
      <c r="D149" s="22">
        <v>4032</v>
      </c>
      <c r="E149" s="23">
        <v>896</v>
      </c>
    </row>
    <row r="150" spans="1:7" ht="13.8" x14ac:dyDescent="0.25">
      <c r="A150" s="20" t="s">
        <v>197</v>
      </c>
      <c r="B150" s="21" t="s">
        <v>214</v>
      </c>
      <c r="C150" s="22">
        <f>C151+C152+C153+C154</f>
        <v>130175.02</v>
      </c>
      <c r="D150" s="22">
        <f>D151+D152+D153+D154</f>
        <v>169202.1</v>
      </c>
      <c r="E150" s="23">
        <f>E151+E152+E153+E154</f>
        <v>160553.9</v>
      </c>
      <c r="G150" s="28"/>
    </row>
    <row r="151" spans="1:7" ht="41.4" x14ac:dyDescent="0.25">
      <c r="A151" s="20"/>
      <c r="B151" s="21" t="s">
        <v>215</v>
      </c>
      <c r="C151" s="22">
        <v>130175.02</v>
      </c>
      <c r="D151" s="22">
        <v>162928.70000000001</v>
      </c>
      <c r="E151" s="23">
        <v>160553.9</v>
      </c>
    </row>
    <row r="152" spans="1:7" ht="41.4" x14ac:dyDescent="0.25">
      <c r="A152" s="20"/>
      <c r="B152" s="29" t="s">
        <v>216</v>
      </c>
      <c r="C152" s="22">
        <v>0</v>
      </c>
      <c r="D152" s="22">
        <v>6273.4</v>
      </c>
      <c r="E152" s="23">
        <v>0</v>
      </c>
    </row>
    <row r="153" spans="1:7" ht="13.8" x14ac:dyDescent="0.25">
      <c r="A153" s="20"/>
      <c r="B153" s="30" t="s">
        <v>217</v>
      </c>
      <c r="C153" s="22">
        <v>0</v>
      </c>
      <c r="D153" s="22">
        <v>0</v>
      </c>
      <c r="E153" s="23">
        <v>0</v>
      </c>
    </row>
    <row r="154" spans="1:7" ht="27.6" x14ac:dyDescent="0.25">
      <c r="A154" s="20"/>
      <c r="B154" s="30" t="s">
        <v>233</v>
      </c>
      <c r="C154" s="22">
        <v>0</v>
      </c>
      <c r="D154" s="22">
        <v>0</v>
      </c>
      <c r="E154" s="23">
        <v>0</v>
      </c>
    </row>
    <row r="155" spans="1:7" ht="13.8" x14ac:dyDescent="0.25">
      <c r="A155" s="20"/>
      <c r="B155" s="30" t="s">
        <v>202</v>
      </c>
      <c r="C155" s="22">
        <v>0</v>
      </c>
      <c r="D155" s="22">
        <v>0</v>
      </c>
      <c r="E155" s="23">
        <v>0</v>
      </c>
    </row>
    <row r="156" spans="1:7" ht="13.8" x14ac:dyDescent="0.25">
      <c r="A156" s="20"/>
      <c r="B156" s="30" t="s">
        <v>199</v>
      </c>
      <c r="C156" s="22">
        <v>0</v>
      </c>
      <c r="D156" s="22">
        <v>0</v>
      </c>
      <c r="E156" s="23">
        <v>0</v>
      </c>
    </row>
    <row r="157" spans="1:7" ht="13.8" x14ac:dyDescent="0.25">
      <c r="A157" s="20"/>
      <c r="B157" s="30" t="s">
        <v>200</v>
      </c>
      <c r="C157" s="22">
        <v>0</v>
      </c>
      <c r="D157" s="22">
        <v>0</v>
      </c>
      <c r="E157" s="23">
        <v>0</v>
      </c>
    </row>
    <row r="158" spans="1:7" ht="13.8" x14ac:dyDescent="0.25">
      <c r="A158" s="20"/>
      <c r="B158" s="30" t="s">
        <v>203</v>
      </c>
      <c r="C158" s="22">
        <v>136219</v>
      </c>
      <c r="D158" s="22">
        <v>180790</v>
      </c>
      <c r="E158" s="23">
        <v>121183</v>
      </c>
    </row>
    <row r="159" spans="1:7" ht="13.8" x14ac:dyDescent="0.25">
      <c r="A159" s="20"/>
      <c r="B159" s="30" t="s">
        <v>218</v>
      </c>
      <c r="C159" s="22">
        <v>0</v>
      </c>
      <c r="D159" s="22">
        <v>0</v>
      </c>
      <c r="E159" s="23">
        <v>0</v>
      </c>
    </row>
    <row r="160" spans="1:7" ht="13.8" x14ac:dyDescent="0.25">
      <c r="A160" s="16">
        <v>4500</v>
      </c>
      <c r="B160" s="17" t="s">
        <v>204</v>
      </c>
      <c r="C160" s="18">
        <f>C161+C163+C165+C167</f>
        <v>6267.45</v>
      </c>
      <c r="D160" s="18">
        <f>D161+D163+D165+D167</f>
        <v>42955.37</v>
      </c>
      <c r="E160" s="19">
        <f>E161+E163+E165+E167</f>
        <v>31070.639999999999</v>
      </c>
    </row>
    <row r="161" spans="1:7" ht="13.8" x14ac:dyDescent="0.25">
      <c r="A161" s="20">
        <v>4501</v>
      </c>
      <c r="B161" s="21" t="s">
        <v>13</v>
      </c>
      <c r="C161" s="22">
        <f>C162</f>
        <v>6267.45</v>
      </c>
      <c r="D161" s="22">
        <f>D162</f>
        <v>42955.37</v>
      </c>
      <c r="E161" s="23">
        <f>E162</f>
        <v>31070.639999999999</v>
      </c>
    </row>
    <row r="162" spans="1:7" ht="13.8" x14ac:dyDescent="0.25">
      <c r="A162" s="20" t="s">
        <v>197</v>
      </c>
      <c r="B162" s="21" t="s">
        <v>114</v>
      </c>
      <c r="C162" s="22">
        <v>6267.45</v>
      </c>
      <c r="D162" s="22">
        <v>42955.37</v>
      </c>
      <c r="E162" s="23">
        <v>31070.639999999999</v>
      </c>
    </row>
    <row r="163" spans="1:7" s="28" customFormat="1" ht="13.8" x14ac:dyDescent="0.25">
      <c r="A163" s="20">
        <v>4502</v>
      </c>
      <c r="B163" s="21" t="s">
        <v>17</v>
      </c>
      <c r="C163" s="22">
        <f>+C164</f>
        <v>0</v>
      </c>
      <c r="D163" s="22">
        <f>+D164</f>
        <v>0</v>
      </c>
      <c r="E163" s="23">
        <f>+E164</f>
        <v>0</v>
      </c>
      <c r="G163" s="2"/>
    </row>
    <row r="164" spans="1:7" ht="13.8" x14ac:dyDescent="0.25">
      <c r="A164" s="20" t="s">
        <v>197</v>
      </c>
      <c r="B164" s="21" t="s">
        <v>115</v>
      </c>
      <c r="C164" s="22">
        <v>0</v>
      </c>
      <c r="D164" s="22">
        <v>0</v>
      </c>
      <c r="E164" s="23">
        <v>0</v>
      </c>
    </row>
    <row r="165" spans="1:7" ht="13.8" x14ac:dyDescent="0.25">
      <c r="A165" s="20">
        <v>4503</v>
      </c>
      <c r="B165" s="21" t="s">
        <v>19</v>
      </c>
      <c r="C165" s="22">
        <f>+C166</f>
        <v>0</v>
      </c>
      <c r="D165" s="22">
        <f>+D166</f>
        <v>0</v>
      </c>
      <c r="E165" s="23">
        <f>+E166</f>
        <v>0</v>
      </c>
      <c r="G165" s="28"/>
    </row>
    <row r="166" spans="1:7" ht="13.8" x14ac:dyDescent="0.25">
      <c r="A166" s="20" t="s">
        <v>197</v>
      </c>
      <c r="B166" s="21" t="s">
        <v>116</v>
      </c>
      <c r="C166" s="22">
        <v>0</v>
      </c>
      <c r="D166" s="22">
        <v>0</v>
      </c>
      <c r="E166" s="23">
        <v>0</v>
      </c>
    </row>
    <row r="167" spans="1:7" ht="13.8" x14ac:dyDescent="0.25">
      <c r="A167" s="20">
        <v>4504</v>
      </c>
      <c r="B167" s="21" t="s">
        <v>21</v>
      </c>
      <c r="C167" s="22">
        <f>+C168</f>
        <v>0</v>
      </c>
      <c r="D167" s="22">
        <f>+D168</f>
        <v>0</v>
      </c>
      <c r="E167" s="23">
        <f>+E168</f>
        <v>0</v>
      </c>
    </row>
    <row r="168" spans="1:7" ht="13.8" x14ac:dyDescent="0.25">
      <c r="A168" s="20" t="s">
        <v>197</v>
      </c>
      <c r="B168" s="21" t="s">
        <v>117</v>
      </c>
      <c r="C168" s="22">
        <v>0</v>
      </c>
      <c r="D168" s="22">
        <v>0</v>
      </c>
      <c r="E168" s="23">
        <v>0</v>
      </c>
    </row>
    <row r="169" spans="1:7" ht="13.8" x14ac:dyDescent="0.25">
      <c r="A169" s="12">
        <v>5000</v>
      </c>
      <c r="B169" s="13" t="s">
        <v>281</v>
      </c>
      <c r="C169" s="25">
        <f>C170+C191</f>
        <v>74208.94</v>
      </c>
      <c r="D169" s="25">
        <f>D170+D191</f>
        <v>109023.70000000001</v>
      </c>
      <c r="E169" s="26">
        <f>E170+E191</f>
        <v>64659.78</v>
      </c>
    </row>
    <row r="170" spans="1:7" ht="13.8" x14ac:dyDescent="0.25">
      <c r="A170" s="16">
        <v>5100</v>
      </c>
      <c r="B170" s="17" t="s">
        <v>118</v>
      </c>
      <c r="C170" s="18">
        <f>C171+C172+C173+C175+C176+C177+C178+C179+C180</f>
        <v>74208.94</v>
      </c>
      <c r="D170" s="18">
        <f>D171+D172+D173+D175+D176+D177+D178+D179+D180</f>
        <v>109023.70000000001</v>
      </c>
      <c r="E170" s="19">
        <f>E171+E172+E173+E175+E176+E177+E178+E179+E180</f>
        <v>64659.78</v>
      </c>
    </row>
    <row r="171" spans="1:7" ht="27.6" x14ac:dyDescent="0.25">
      <c r="A171" s="20">
        <v>5101</v>
      </c>
      <c r="B171" s="29" t="s">
        <v>3</v>
      </c>
      <c r="C171" s="22"/>
      <c r="D171" s="22"/>
      <c r="E171" s="23"/>
    </row>
    <row r="172" spans="1:7" ht="27.6" x14ac:dyDescent="0.25">
      <c r="A172" s="20">
        <v>5102</v>
      </c>
      <c r="B172" s="21" t="s">
        <v>119</v>
      </c>
      <c r="C172" s="22"/>
      <c r="D172" s="22"/>
      <c r="E172" s="23"/>
    </row>
    <row r="173" spans="1:7" ht="13.8" x14ac:dyDescent="0.25">
      <c r="A173" s="20">
        <v>5103</v>
      </c>
      <c r="B173" s="21" t="s">
        <v>120</v>
      </c>
      <c r="C173" s="22">
        <f>C174</f>
        <v>44275.44</v>
      </c>
      <c r="D173" s="22">
        <f>D174</f>
        <v>43933.13</v>
      </c>
      <c r="E173" s="23">
        <f>E174</f>
        <v>41627.82</v>
      </c>
    </row>
    <row r="174" spans="1:7" s="28" customFormat="1" ht="13.8" x14ac:dyDescent="0.25">
      <c r="A174" s="20" t="s">
        <v>197</v>
      </c>
      <c r="B174" s="21" t="s">
        <v>121</v>
      </c>
      <c r="C174" s="22">
        <v>44275.44</v>
      </c>
      <c r="D174" s="22">
        <v>43933.13</v>
      </c>
      <c r="E174" s="23">
        <v>41627.82</v>
      </c>
      <c r="G174" s="2"/>
    </row>
    <row r="175" spans="1:7" s="28" customFormat="1" ht="13.8" x14ac:dyDescent="0.25">
      <c r="A175" s="31">
        <v>5107</v>
      </c>
      <c r="B175" s="29" t="s">
        <v>122</v>
      </c>
      <c r="C175" s="22">
        <v>0</v>
      </c>
      <c r="D175" s="22">
        <v>0</v>
      </c>
      <c r="E175" s="23">
        <v>0</v>
      </c>
      <c r="G175" s="2"/>
    </row>
    <row r="176" spans="1:7" ht="13.8" x14ac:dyDescent="0.25">
      <c r="A176" s="31">
        <v>5108</v>
      </c>
      <c r="B176" s="29" t="s">
        <v>123</v>
      </c>
      <c r="C176" s="22">
        <v>0</v>
      </c>
      <c r="D176" s="22">
        <v>0</v>
      </c>
      <c r="E176" s="23">
        <v>0</v>
      </c>
      <c r="G176" s="28"/>
    </row>
    <row r="177" spans="1:7" ht="13.8" x14ac:dyDescent="0.25">
      <c r="A177" s="31">
        <v>5111</v>
      </c>
      <c r="B177" s="29" t="s">
        <v>124</v>
      </c>
      <c r="C177" s="22">
        <v>0</v>
      </c>
      <c r="D177" s="22">
        <v>0</v>
      </c>
      <c r="E177" s="23">
        <v>0</v>
      </c>
      <c r="G177" s="28"/>
    </row>
    <row r="178" spans="1:7" ht="13.8" x14ac:dyDescent="0.25">
      <c r="A178" s="31">
        <v>5112</v>
      </c>
      <c r="B178" s="29" t="s">
        <v>125</v>
      </c>
      <c r="C178" s="22">
        <v>0</v>
      </c>
      <c r="D178" s="22">
        <v>0</v>
      </c>
      <c r="E178" s="23">
        <v>0</v>
      </c>
    </row>
    <row r="179" spans="1:7" ht="13.8" x14ac:dyDescent="0.25">
      <c r="A179" s="31">
        <v>5113</v>
      </c>
      <c r="B179" s="29" t="s">
        <v>126</v>
      </c>
      <c r="C179" s="22">
        <v>28500.5</v>
      </c>
      <c r="D179" s="22">
        <v>64254.69</v>
      </c>
      <c r="E179" s="23">
        <v>11503.1</v>
      </c>
    </row>
    <row r="180" spans="1:7" ht="13.8" x14ac:dyDescent="0.25">
      <c r="A180" s="31">
        <v>5114</v>
      </c>
      <c r="B180" s="29" t="s">
        <v>127</v>
      </c>
      <c r="C180" s="22">
        <f t="shared" ref="C180:E180" si="6">SUM(C181:C190)</f>
        <v>1433</v>
      </c>
      <c r="D180" s="22">
        <f t="shared" si="6"/>
        <v>835.88</v>
      </c>
      <c r="E180" s="23">
        <f t="shared" si="6"/>
        <v>11528.86</v>
      </c>
    </row>
    <row r="181" spans="1:7" ht="27.6" x14ac:dyDescent="0.25">
      <c r="A181" s="31"/>
      <c r="B181" s="29" t="s">
        <v>128</v>
      </c>
      <c r="C181" s="22">
        <v>1152</v>
      </c>
      <c r="D181" s="22">
        <v>554.88</v>
      </c>
      <c r="E181" s="23">
        <v>11303.86</v>
      </c>
    </row>
    <row r="182" spans="1:7" ht="13.8" x14ac:dyDescent="0.25">
      <c r="A182" s="31"/>
      <c r="B182" s="29" t="s">
        <v>129</v>
      </c>
      <c r="C182" s="22">
        <v>281</v>
      </c>
      <c r="D182" s="22">
        <v>281</v>
      </c>
      <c r="E182" s="23">
        <v>0</v>
      </c>
    </row>
    <row r="183" spans="1:7" ht="13.8" x14ac:dyDescent="0.25">
      <c r="A183" s="31"/>
      <c r="B183" s="29" t="s">
        <v>130</v>
      </c>
      <c r="C183" s="22">
        <v>0</v>
      </c>
      <c r="D183" s="22">
        <v>0</v>
      </c>
      <c r="E183" s="23">
        <v>0</v>
      </c>
    </row>
    <row r="184" spans="1:7" ht="13.8" x14ac:dyDescent="0.25">
      <c r="A184" s="31"/>
      <c r="B184" s="29" t="s">
        <v>234</v>
      </c>
      <c r="C184" s="22">
        <v>0</v>
      </c>
      <c r="D184" s="22">
        <v>0</v>
      </c>
      <c r="E184" s="23">
        <v>225</v>
      </c>
    </row>
    <row r="185" spans="1:7" s="28" customFormat="1" ht="13.8" x14ac:dyDescent="0.25">
      <c r="A185" s="31"/>
      <c r="B185" s="29" t="s">
        <v>131</v>
      </c>
      <c r="C185" s="22">
        <v>0</v>
      </c>
      <c r="D185" s="22">
        <v>0</v>
      </c>
      <c r="E185" s="23">
        <v>0</v>
      </c>
      <c r="G185" s="2"/>
    </row>
    <row r="186" spans="1:7" ht="13.8" x14ac:dyDescent="0.25">
      <c r="A186" s="31"/>
      <c r="B186" s="29" t="s">
        <v>132</v>
      </c>
      <c r="C186" s="22">
        <v>0</v>
      </c>
      <c r="D186" s="22">
        <v>0</v>
      </c>
      <c r="E186" s="23">
        <v>0</v>
      </c>
    </row>
    <row r="187" spans="1:7" ht="13.8" x14ac:dyDescent="0.25">
      <c r="A187" s="31"/>
      <c r="B187" s="29" t="s">
        <v>133</v>
      </c>
      <c r="C187" s="22">
        <v>0</v>
      </c>
      <c r="D187" s="22">
        <v>0</v>
      </c>
      <c r="E187" s="23">
        <v>0</v>
      </c>
      <c r="G187" s="28"/>
    </row>
    <row r="188" spans="1:7" s="28" customFormat="1" ht="13.8" x14ac:dyDescent="0.25">
      <c r="A188" s="31"/>
      <c r="B188" s="29" t="s">
        <v>134</v>
      </c>
      <c r="C188" s="22">
        <v>0</v>
      </c>
      <c r="D188" s="22">
        <v>0</v>
      </c>
      <c r="E188" s="23">
        <v>0</v>
      </c>
      <c r="G188" s="2"/>
    </row>
    <row r="189" spans="1:7" ht="13.8" x14ac:dyDescent="0.25">
      <c r="A189" s="31"/>
      <c r="B189" s="29" t="s">
        <v>219</v>
      </c>
      <c r="C189" s="22">
        <v>0</v>
      </c>
      <c r="D189" s="22">
        <v>0</v>
      </c>
      <c r="E189" s="23">
        <v>0</v>
      </c>
    </row>
    <row r="190" spans="1:7" ht="13.8" x14ac:dyDescent="0.25">
      <c r="A190" s="31"/>
      <c r="B190" s="29" t="s">
        <v>220</v>
      </c>
      <c r="C190" s="22">
        <v>0</v>
      </c>
      <c r="D190" s="22">
        <v>0</v>
      </c>
      <c r="E190" s="23">
        <v>0</v>
      </c>
      <c r="G190" s="28"/>
    </row>
    <row r="191" spans="1:7" ht="13.8" x14ac:dyDescent="0.25">
      <c r="A191" s="16">
        <v>5200</v>
      </c>
      <c r="B191" s="17" t="s">
        <v>264</v>
      </c>
      <c r="C191" s="18"/>
      <c r="D191" s="18"/>
      <c r="E191" s="19"/>
    </row>
    <row r="192" spans="1:7" ht="27.6" x14ac:dyDescent="0.25">
      <c r="A192" s="20">
        <v>5201</v>
      </c>
      <c r="B192" s="29" t="s">
        <v>3</v>
      </c>
      <c r="C192" s="22"/>
      <c r="D192" s="22"/>
      <c r="E192" s="23"/>
    </row>
    <row r="193" spans="1:5" ht="13.8" x14ac:dyDescent="0.25">
      <c r="A193" s="12">
        <v>6000</v>
      </c>
      <c r="B193" s="13" t="s">
        <v>282</v>
      </c>
      <c r="C193" s="25">
        <f>C194+C217</f>
        <v>1057835.67</v>
      </c>
      <c r="D193" s="25">
        <f>D194+D217</f>
        <v>1149832.6700000002</v>
      </c>
      <c r="E193" s="26">
        <f>E194+E217</f>
        <v>-255499.91000000009</v>
      </c>
    </row>
    <row r="194" spans="1:5" ht="13.8" x14ac:dyDescent="0.25">
      <c r="A194" s="16">
        <v>6100</v>
      </c>
      <c r="B194" s="17" t="s">
        <v>135</v>
      </c>
      <c r="C194" s="18">
        <f>+C195+C202+C203+C206+C207+C208+C209+C210+C211+C212+C213</f>
        <v>1018358.2799999999</v>
      </c>
      <c r="D194" s="18">
        <f>+D195+D202+D203+D206+D207+D208+D209+D210+D211+D212+D213</f>
        <v>1121286.6100000001</v>
      </c>
      <c r="E194" s="19">
        <f>+E195+E202+E203+E206+E207+E208+E209+E210+E211+E212+E213</f>
        <v>-319516.08000000007</v>
      </c>
    </row>
    <row r="195" spans="1:5" ht="13.8" x14ac:dyDescent="0.25">
      <c r="A195" s="20">
        <v>6101</v>
      </c>
      <c r="B195" s="21" t="s">
        <v>17</v>
      </c>
      <c r="C195" s="22">
        <f t="shared" ref="C195:E195" si="7">SUM(C196:C201)</f>
        <v>251599.72</v>
      </c>
      <c r="D195" s="22">
        <f t="shared" si="7"/>
        <v>304346.90000000002</v>
      </c>
      <c r="E195" s="23">
        <f t="shared" si="7"/>
        <v>232115.9</v>
      </c>
    </row>
    <row r="196" spans="1:5" ht="13.8" x14ac:dyDescent="0.25">
      <c r="A196" s="20"/>
      <c r="B196" s="30" t="s">
        <v>221</v>
      </c>
      <c r="C196" s="22">
        <v>95410</v>
      </c>
      <c r="D196" s="22">
        <v>84570</v>
      </c>
      <c r="E196" s="23">
        <v>67100</v>
      </c>
    </row>
    <row r="197" spans="1:5" ht="13.8" x14ac:dyDescent="0.25">
      <c r="A197" s="20"/>
      <c r="B197" s="30" t="s">
        <v>222</v>
      </c>
      <c r="C197" s="22">
        <v>156189.72</v>
      </c>
      <c r="D197" s="22">
        <v>219376.9</v>
      </c>
      <c r="E197" s="23">
        <v>165015.9</v>
      </c>
    </row>
    <row r="198" spans="1:5" ht="13.8" x14ac:dyDescent="0.25">
      <c r="A198" s="20"/>
      <c r="B198" s="30" t="s">
        <v>223</v>
      </c>
      <c r="C198" s="22">
        <v>0</v>
      </c>
      <c r="D198" s="22">
        <v>400</v>
      </c>
      <c r="E198" s="23">
        <v>0</v>
      </c>
    </row>
    <row r="199" spans="1:5" ht="13.8" x14ac:dyDescent="0.25">
      <c r="A199" s="20"/>
      <c r="B199" s="30" t="s">
        <v>224</v>
      </c>
      <c r="C199" s="22">
        <v>0</v>
      </c>
      <c r="D199" s="22">
        <v>0</v>
      </c>
      <c r="E199" s="23">
        <v>0</v>
      </c>
    </row>
    <row r="200" spans="1:5" ht="13.8" x14ac:dyDescent="0.25">
      <c r="A200" s="20"/>
      <c r="B200" s="30" t="s">
        <v>225</v>
      </c>
      <c r="C200" s="22">
        <v>0</v>
      </c>
      <c r="D200" s="22">
        <v>0</v>
      </c>
      <c r="E200" s="23">
        <v>0</v>
      </c>
    </row>
    <row r="201" spans="1:5" ht="13.8" x14ac:dyDescent="0.25">
      <c r="A201" s="20"/>
      <c r="B201" s="30" t="s">
        <v>235</v>
      </c>
      <c r="C201" s="22">
        <v>0</v>
      </c>
      <c r="D201" s="22">
        <v>0</v>
      </c>
      <c r="E201" s="23">
        <v>0</v>
      </c>
    </row>
    <row r="202" spans="1:5" ht="13.8" x14ac:dyDescent="0.25">
      <c r="A202" s="20">
        <v>6102</v>
      </c>
      <c r="B202" s="21" t="s">
        <v>13</v>
      </c>
      <c r="C202" s="22">
        <v>40822.949999999997</v>
      </c>
      <c r="D202" s="22">
        <v>112800.81</v>
      </c>
      <c r="E202" s="23">
        <v>60677.18</v>
      </c>
    </row>
    <row r="203" spans="1:5" ht="13.8" x14ac:dyDescent="0.25">
      <c r="A203" s="20">
        <v>6104</v>
      </c>
      <c r="B203" s="21" t="s">
        <v>136</v>
      </c>
      <c r="C203" s="22">
        <f>+C204+C205</f>
        <v>18.600000000000001</v>
      </c>
      <c r="D203" s="22">
        <f>+D204+D205</f>
        <v>7716.9</v>
      </c>
      <c r="E203" s="23">
        <f>+E204+E205</f>
        <v>4869.63</v>
      </c>
    </row>
    <row r="204" spans="1:5" ht="13.8" x14ac:dyDescent="0.25">
      <c r="A204" s="20" t="s">
        <v>197</v>
      </c>
      <c r="B204" s="21" t="s">
        <v>137</v>
      </c>
      <c r="C204" s="22">
        <v>18.600000000000001</v>
      </c>
      <c r="D204" s="22">
        <v>16.899999999999999</v>
      </c>
      <c r="E204" s="23">
        <v>4869.63</v>
      </c>
    </row>
    <row r="205" spans="1:5" ht="13.8" x14ac:dyDescent="0.25">
      <c r="A205" s="20" t="s">
        <v>197</v>
      </c>
      <c r="B205" s="21" t="s">
        <v>138</v>
      </c>
      <c r="C205" s="22">
        <v>0</v>
      </c>
      <c r="D205" s="22">
        <v>7700</v>
      </c>
      <c r="E205" s="23">
        <v>0</v>
      </c>
    </row>
    <row r="206" spans="1:5" ht="13.8" x14ac:dyDescent="0.25">
      <c r="A206" s="20">
        <v>6105</v>
      </c>
      <c r="B206" s="21" t="s">
        <v>139</v>
      </c>
      <c r="C206" s="22">
        <v>135835</v>
      </c>
      <c r="D206" s="22">
        <v>194945</v>
      </c>
      <c r="E206" s="23">
        <v>170291</v>
      </c>
    </row>
    <row r="207" spans="1:5" ht="13.8" x14ac:dyDescent="0.25">
      <c r="A207" s="20">
        <v>6106</v>
      </c>
      <c r="B207" s="21" t="s">
        <v>140</v>
      </c>
      <c r="C207" s="22">
        <v>0</v>
      </c>
      <c r="D207" s="22">
        <v>0</v>
      </c>
      <c r="E207" s="23">
        <v>0</v>
      </c>
    </row>
    <row r="208" spans="1:5" ht="13.8" x14ac:dyDescent="0.25">
      <c r="A208" s="20">
        <v>6107</v>
      </c>
      <c r="B208" s="21" t="s">
        <v>21</v>
      </c>
      <c r="C208" s="22">
        <v>0</v>
      </c>
      <c r="D208" s="22">
        <v>0</v>
      </c>
      <c r="E208" s="23">
        <v>0</v>
      </c>
    </row>
    <row r="209" spans="1:7" ht="13.8" x14ac:dyDescent="0.25">
      <c r="A209" s="20">
        <v>6108</v>
      </c>
      <c r="B209" s="21" t="s">
        <v>19</v>
      </c>
      <c r="C209" s="22">
        <v>0</v>
      </c>
      <c r="D209" s="22">
        <v>0</v>
      </c>
      <c r="E209" s="23">
        <v>0</v>
      </c>
    </row>
    <row r="210" spans="1:7" ht="13.8" x14ac:dyDescent="0.25">
      <c r="A210" s="20">
        <v>6110</v>
      </c>
      <c r="B210" s="21" t="s">
        <v>141</v>
      </c>
      <c r="C210" s="22">
        <v>0</v>
      </c>
      <c r="D210" s="22">
        <v>0</v>
      </c>
      <c r="E210" s="23">
        <v>-1091650</v>
      </c>
    </row>
    <row r="211" spans="1:7" ht="13.8" x14ac:dyDescent="0.25">
      <c r="A211" s="20">
        <v>6111</v>
      </c>
      <c r="B211" s="21" t="s">
        <v>142</v>
      </c>
      <c r="C211" s="22">
        <v>402757.81</v>
      </c>
      <c r="D211" s="22">
        <v>338097</v>
      </c>
      <c r="E211" s="23">
        <v>200265.21</v>
      </c>
    </row>
    <row r="212" spans="1:7" ht="13.8" x14ac:dyDescent="0.25">
      <c r="A212" s="20">
        <v>6112</v>
      </c>
      <c r="B212" s="21" t="s">
        <v>143</v>
      </c>
      <c r="C212" s="22">
        <v>54394.2</v>
      </c>
      <c r="D212" s="22">
        <v>0</v>
      </c>
      <c r="E212" s="23">
        <v>0</v>
      </c>
    </row>
    <row r="213" spans="1:7" ht="13.8" x14ac:dyDescent="0.25">
      <c r="A213" s="20">
        <v>6114</v>
      </c>
      <c r="B213" s="21" t="s">
        <v>144</v>
      </c>
      <c r="C213" s="22">
        <f>+C214+C215+C216</f>
        <v>132930</v>
      </c>
      <c r="D213" s="22">
        <f>+D214+D215+D216</f>
        <v>163380</v>
      </c>
      <c r="E213" s="23">
        <f>+E214+E215+E216</f>
        <v>103915</v>
      </c>
    </row>
    <row r="214" spans="1:7" s="28" customFormat="1" ht="13.8" x14ac:dyDescent="0.25">
      <c r="A214" s="20" t="s">
        <v>197</v>
      </c>
      <c r="B214" s="21" t="s">
        <v>145</v>
      </c>
      <c r="C214" s="22">
        <v>132930</v>
      </c>
      <c r="D214" s="22">
        <v>163380</v>
      </c>
      <c r="E214" s="23">
        <v>103915</v>
      </c>
      <c r="G214" s="2"/>
    </row>
    <row r="215" spans="1:7" s="28" customFormat="1" ht="13.8" x14ac:dyDescent="0.25">
      <c r="A215" s="20" t="s">
        <v>197</v>
      </c>
      <c r="B215" s="21" t="s">
        <v>146</v>
      </c>
      <c r="C215" s="22">
        <v>0</v>
      </c>
      <c r="D215" s="22">
        <v>0</v>
      </c>
      <c r="E215" s="23">
        <v>0</v>
      </c>
      <c r="G215" s="2"/>
    </row>
    <row r="216" spans="1:7" ht="13.8" x14ac:dyDescent="0.25">
      <c r="A216" s="20" t="s">
        <v>197</v>
      </c>
      <c r="B216" s="21" t="s">
        <v>147</v>
      </c>
      <c r="C216" s="22">
        <v>0</v>
      </c>
      <c r="D216" s="22">
        <v>0</v>
      </c>
      <c r="E216" s="23">
        <v>0</v>
      </c>
      <c r="G216" s="28"/>
    </row>
    <row r="217" spans="1:7" ht="13.8" x14ac:dyDescent="0.25">
      <c r="A217" s="16">
        <v>6200</v>
      </c>
      <c r="B217" s="17" t="s">
        <v>226</v>
      </c>
      <c r="C217" s="18">
        <f>SUM(C218:C221)</f>
        <v>39477.39</v>
      </c>
      <c r="D217" s="18">
        <f>SUM(D218:D221)</f>
        <v>28546.06</v>
      </c>
      <c r="E217" s="19">
        <f>SUM(E218:E221)</f>
        <v>64016.17</v>
      </c>
      <c r="G217" s="28"/>
    </row>
    <row r="218" spans="1:7" ht="13.8" x14ac:dyDescent="0.25">
      <c r="A218" s="20">
        <v>6201</v>
      </c>
      <c r="B218" s="21" t="s">
        <v>148</v>
      </c>
      <c r="C218" s="22">
        <v>0</v>
      </c>
      <c r="D218" s="22">
        <v>0</v>
      </c>
      <c r="E218" s="23">
        <v>0</v>
      </c>
    </row>
    <row r="219" spans="1:7" ht="27.6" x14ac:dyDescent="0.25">
      <c r="A219" s="20">
        <v>6202</v>
      </c>
      <c r="B219" s="21" t="s">
        <v>119</v>
      </c>
      <c r="C219" s="22">
        <v>0</v>
      </c>
      <c r="D219" s="22">
        <v>10350</v>
      </c>
      <c r="E219" s="23">
        <v>8800</v>
      </c>
    </row>
    <row r="220" spans="1:7" ht="27.6" x14ac:dyDescent="0.25">
      <c r="A220" s="20">
        <v>6203</v>
      </c>
      <c r="B220" s="21" t="s">
        <v>236</v>
      </c>
      <c r="C220" s="22">
        <v>0</v>
      </c>
      <c r="D220" s="22">
        <v>0</v>
      </c>
      <c r="E220" s="23">
        <v>0</v>
      </c>
    </row>
    <row r="221" spans="1:7" s="28" customFormat="1" ht="27.6" x14ac:dyDescent="0.25">
      <c r="A221" s="20">
        <v>6204</v>
      </c>
      <c r="B221" s="21" t="s">
        <v>3</v>
      </c>
      <c r="C221" s="22">
        <v>39477.39</v>
      </c>
      <c r="D221" s="22">
        <v>18196.060000000001</v>
      </c>
      <c r="E221" s="23">
        <v>55216.17</v>
      </c>
      <c r="G221" s="2"/>
    </row>
    <row r="222" spans="1:7" ht="13.8" x14ac:dyDescent="0.25">
      <c r="A222" s="12">
        <v>7000</v>
      </c>
      <c r="B222" s="13" t="s">
        <v>283</v>
      </c>
      <c r="C222" s="25">
        <f>+C223</f>
        <v>0</v>
      </c>
      <c r="D222" s="25">
        <f>+D223</f>
        <v>0</v>
      </c>
      <c r="E222" s="26">
        <f>+E223</f>
        <v>0</v>
      </c>
    </row>
    <row r="223" spans="1:7" s="28" customFormat="1" ht="13.8" x14ac:dyDescent="0.25">
      <c r="A223" s="16">
        <v>7200</v>
      </c>
      <c r="B223" s="17" t="s">
        <v>149</v>
      </c>
      <c r="C223" s="18">
        <f>SUM(C224:C232)</f>
        <v>0</v>
      </c>
      <c r="D223" s="18">
        <f>SUM(D224:D232)</f>
        <v>0</v>
      </c>
      <c r="E223" s="19">
        <f>SUM(E224:E232)</f>
        <v>0</v>
      </c>
    </row>
    <row r="224" spans="1:7" ht="13.8" x14ac:dyDescent="0.25">
      <c r="A224" s="20">
        <v>7202</v>
      </c>
      <c r="B224" s="21" t="s">
        <v>150</v>
      </c>
      <c r="C224" s="22">
        <v>0</v>
      </c>
      <c r="D224" s="22">
        <v>0</v>
      </c>
      <c r="E224" s="23">
        <v>0</v>
      </c>
    </row>
    <row r="225" spans="1:7" ht="13.8" x14ac:dyDescent="0.25">
      <c r="A225" s="20">
        <v>7204</v>
      </c>
      <c r="B225" s="21" t="s">
        <v>151</v>
      </c>
      <c r="C225" s="22">
        <v>0</v>
      </c>
      <c r="D225" s="22">
        <v>0</v>
      </c>
      <c r="E225" s="23">
        <v>0</v>
      </c>
      <c r="G225" s="28"/>
    </row>
    <row r="226" spans="1:7" ht="27.6" x14ac:dyDescent="0.25">
      <c r="A226" s="20">
        <v>7206</v>
      </c>
      <c r="B226" s="21" t="s">
        <v>152</v>
      </c>
      <c r="C226" s="22">
        <v>0</v>
      </c>
      <c r="D226" s="22">
        <v>0</v>
      </c>
      <c r="E226" s="23">
        <v>0</v>
      </c>
    </row>
    <row r="227" spans="1:7" ht="13.8" x14ac:dyDescent="0.25">
      <c r="A227" s="20">
        <v>7220</v>
      </c>
      <c r="B227" s="21" t="s">
        <v>153</v>
      </c>
      <c r="C227" s="22">
        <v>0</v>
      </c>
      <c r="D227" s="22">
        <v>0</v>
      </c>
      <c r="E227" s="23">
        <v>0</v>
      </c>
    </row>
    <row r="228" spans="1:7" ht="13.8" hidden="1" x14ac:dyDescent="0.25">
      <c r="A228" s="20">
        <v>7221</v>
      </c>
      <c r="B228" s="21" t="s">
        <v>154</v>
      </c>
      <c r="C228" s="22">
        <v>0</v>
      </c>
      <c r="D228" s="22">
        <v>0</v>
      </c>
      <c r="E228" s="23">
        <v>0</v>
      </c>
    </row>
    <row r="229" spans="1:7" ht="13.8" x14ac:dyDescent="0.25">
      <c r="A229" s="20">
        <v>7222</v>
      </c>
      <c r="B229" s="21" t="s">
        <v>155</v>
      </c>
      <c r="C229" s="22">
        <v>0</v>
      </c>
      <c r="D229" s="22">
        <v>0</v>
      </c>
      <c r="E229" s="23">
        <v>0</v>
      </c>
    </row>
    <row r="230" spans="1:7" ht="13.8" x14ac:dyDescent="0.25">
      <c r="A230" s="20">
        <v>7223</v>
      </c>
      <c r="B230" s="21" t="s">
        <v>156</v>
      </c>
      <c r="C230" s="22">
        <v>0</v>
      </c>
      <c r="D230" s="22">
        <v>0</v>
      </c>
      <c r="E230" s="23">
        <v>0</v>
      </c>
    </row>
    <row r="231" spans="1:7" ht="13.8" x14ac:dyDescent="0.25">
      <c r="A231" s="20">
        <v>7229</v>
      </c>
      <c r="B231" s="21" t="s">
        <v>157</v>
      </c>
      <c r="C231" s="22">
        <v>0</v>
      </c>
      <c r="D231" s="22">
        <v>0</v>
      </c>
      <c r="E231" s="23">
        <v>0</v>
      </c>
    </row>
    <row r="232" spans="1:7" ht="13.8" x14ac:dyDescent="0.25">
      <c r="A232" s="20">
        <v>7230</v>
      </c>
      <c r="B232" s="21" t="s">
        <v>158</v>
      </c>
      <c r="C232" s="22">
        <v>0</v>
      </c>
      <c r="D232" s="22">
        <v>0</v>
      </c>
      <c r="E232" s="23">
        <v>0</v>
      </c>
    </row>
    <row r="233" spans="1:7" ht="13.8" x14ac:dyDescent="0.25">
      <c r="A233" s="12">
        <v>8000</v>
      </c>
      <c r="B233" s="13" t="s">
        <v>284</v>
      </c>
      <c r="C233" s="25">
        <f>+C234+C248+C251</f>
        <v>37455803.810000002</v>
      </c>
      <c r="D233" s="25">
        <f>+D234+D248+D251</f>
        <v>32522930.359999999</v>
      </c>
      <c r="E233" s="26">
        <f>+E234+E248+E251</f>
        <v>36762985.609999999</v>
      </c>
    </row>
    <row r="234" spans="1:7" ht="13.8" x14ac:dyDescent="0.25">
      <c r="A234" s="16">
        <v>8100</v>
      </c>
      <c r="B234" s="17" t="s">
        <v>159</v>
      </c>
      <c r="C234" s="18">
        <f>SUM(C235:C247)</f>
        <v>23538253.91</v>
      </c>
      <c r="D234" s="18">
        <f>SUM(D235:D247)</f>
        <v>23295476.859999999</v>
      </c>
      <c r="E234" s="19">
        <f>SUM(E235:E247)</f>
        <v>27535532.109999999</v>
      </c>
    </row>
    <row r="235" spans="1:7" ht="13.8" x14ac:dyDescent="0.25">
      <c r="A235" s="20">
        <v>8101</v>
      </c>
      <c r="B235" s="21" t="s">
        <v>160</v>
      </c>
      <c r="C235" s="22">
        <v>13661491.279999999</v>
      </c>
      <c r="D235" s="22">
        <v>13782121.98</v>
      </c>
      <c r="E235" s="23">
        <v>14500994.109999999</v>
      </c>
    </row>
    <row r="236" spans="1:7" ht="13.8" x14ac:dyDescent="0.25">
      <c r="A236" s="20">
        <v>8102</v>
      </c>
      <c r="B236" s="21" t="s">
        <v>161</v>
      </c>
      <c r="C236" s="22">
        <v>2128273.87</v>
      </c>
      <c r="D236" s="22">
        <v>1851945.99</v>
      </c>
      <c r="E236" s="23">
        <v>4022901.89</v>
      </c>
    </row>
    <row r="237" spans="1:7" ht="13.8" x14ac:dyDescent="0.25">
      <c r="A237" s="20">
        <v>8103</v>
      </c>
      <c r="B237" s="21" t="s">
        <v>162</v>
      </c>
      <c r="C237" s="22">
        <v>785676.95</v>
      </c>
      <c r="D237" s="22">
        <v>516904.98</v>
      </c>
      <c r="E237" s="23">
        <v>477862.56</v>
      </c>
    </row>
    <row r="238" spans="1:7" ht="13.8" x14ac:dyDescent="0.25">
      <c r="A238" s="20">
        <v>8104</v>
      </c>
      <c r="B238" s="21" t="s">
        <v>205</v>
      </c>
      <c r="C238" s="22">
        <v>23.05</v>
      </c>
      <c r="D238" s="22">
        <v>34.840000000000003</v>
      </c>
      <c r="E238" s="23">
        <v>169.71</v>
      </c>
    </row>
    <row r="239" spans="1:7" ht="27.6" x14ac:dyDescent="0.25">
      <c r="A239" s="20">
        <v>8105</v>
      </c>
      <c r="B239" s="21" t="s">
        <v>227</v>
      </c>
      <c r="C239" s="22">
        <v>369026.46</v>
      </c>
      <c r="D239" s="22">
        <v>454856.42</v>
      </c>
      <c r="E239" s="23">
        <v>728417.58</v>
      </c>
    </row>
    <row r="240" spans="1:7" ht="13.8" x14ac:dyDescent="0.25">
      <c r="A240" s="20">
        <v>8106</v>
      </c>
      <c r="B240" s="21" t="s">
        <v>206</v>
      </c>
      <c r="C240" s="22">
        <v>324126.15000000002</v>
      </c>
      <c r="D240" s="22">
        <v>357958.29</v>
      </c>
      <c r="E240" s="23">
        <v>346301.35</v>
      </c>
    </row>
    <row r="241" spans="1:5" ht="13.8" x14ac:dyDescent="0.25">
      <c r="A241" s="20">
        <v>8107</v>
      </c>
      <c r="B241" s="21" t="s">
        <v>207</v>
      </c>
      <c r="C241" s="22">
        <v>0</v>
      </c>
      <c r="D241" s="22">
        <v>0</v>
      </c>
      <c r="E241" s="23">
        <v>0</v>
      </c>
    </row>
    <row r="242" spans="1:5" ht="27.6" x14ac:dyDescent="0.25">
      <c r="A242" s="20">
        <v>8108</v>
      </c>
      <c r="B242" s="21" t="s">
        <v>237</v>
      </c>
      <c r="C242" s="22">
        <v>80809.17</v>
      </c>
      <c r="D242" s="22">
        <v>80809.17</v>
      </c>
      <c r="E242" s="23">
        <v>80809.17</v>
      </c>
    </row>
    <row r="243" spans="1:5" ht="13.8" x14ac:dyDescent="0.25">
      <c r="A243" s="20">
        <v>8109</v>
      </c>
      <c r="B243" s="21" t="s">
        <v>228</v>
      </c>
      <c r="C243" s="22">
        <v>3562452.23</v>
      </c>
      <c r="D243" s="22">
        <v>5313909.01</v>
      </c>
      <c r="E243" s="23">
        <v>3192989.88</v>
      </c>
    </row>
    <row r="244" spans="1:5" ht="13.8" x14ac:dyDescent="0.25">
      <c r="A244" s="20">
        <v>8110</v>
      </c>
      <c r="B244" s="21" t="s">
        <v>238</v>
      </c>
      <c r="C244" s="22">
        <v>794403.7</v>
      </c>
      <c r="D244" s="22">
        <v>751081.59</v>
      </c>
      <c r="E244" s="23">
        <v>799489.73</v>
      </c>
    </row>
    <row r="245" spans="1:5" ht="13.8" x14ac:dyDescent="0.25">
      <c r="A245" s="20">
        <v>8111</v>
      </c>
      <c r="B245" s="21" t="s">
        <v>163</v>
      </c>
      <c r="C245" s="22">
        <v>47394</v>
      </c>
      <c r="D245" s="22">
        <v>70529</v>
      </c>
      <c r="E245" s="23">
        <v>63578</v>
      </c>
    </row>
    <row r="246" spans="1:5" ht="13.8" x14ac:dyDescent="0.25">
      <c r="A246" s="20">
        <v>8112</v>
      </c>
      <c r="B246" s="21" t="s">
        <v>239</v>
      </c>
      <c r="C246" s="22">
        <v>1715818</v>
      </c>
      <c r="D246" s="22">
        <v>0</v>
      </c>
      <c r="E246" s="23">
        <v>3250467</v>
      </c>
    </row>
    <row r="247" spans="1:5" ht="13.8" x14ac:dyDescent="0.25">
      <c r="A247" s="20">
        <v>8113</v>
      </c>
      <c r="B247" s="21" t="s">
        <v>240</v>
      </c>
      <c r="C247" s="22">
        <v>68759.05</v>
      </c>
      <c r="D247" s="22">
        <v>115325.59</v>
      </c>
      <c r="E247" s="23">
        <v>71551.13</v>
      </c>
    </row>
    <row r="248" spans="1:5" ht="13.8" hidden="1" x14ac:dyDescent="0.25">
      <c r="A248" s="16">
        <v>8200</v>
      </c>
      <c r="B248" s="17" t="s">
        <v>164</v>
      </c>
      <c r="C248" s="18">
        <f>+C249+C250</f>
        <v>13917549.9</v>
      </c>
      <c r="D248" s="18">
        <f>+D249+D250</f>
        <v>9227453.5</v>
      </c>
      <c r="E248" s="19">
        <f>+E249+E250</f>
        <v>9227453.5</v>
      </c>
    </row>
    <row r="249" spans="1:5" ht="13.8" x14ac:dyDescent="0.25">
      <c r="A249" s="20">
        <v>8201</v>
      </c>
      <c r="B249" s="21" t="s">
        <v>165</v>
      </c>
      <c r="C249" s="22">
        <v>9227453.5</v>
      </c>
      <c r="D249" s="22">
        <v>9227453.5</v>
      </c>
      <c r="E249" s="23">
        <v>9227453.5</v>
      </c>
    </row>
    <row r="250" spans="1:5" ht="13.8" x14ac:dyDescent="0.25">
      <c r="A250" s="20">
        <v>8202</v>
      </c>
      <c r="B250" s="21" t="s">
        <v>166</v>
      </c>
      <c r="C250" s="22">
        <v>4690096.4000000004</v>
      </c>
      <c r="D250" s="22">
        <v>0</v>
      </c>
      <c r="E250" s="23">
        <v>0</v>
      </c>
    </row>
    <row r="251" spans="1:5" ht="27.6" x14ac:dyDescent="0.25">
      <c r="A251" s="16">
        <v>8300</v>
      </c>
      <c r="B251" s="17" t="s">
        <v>167</v>
      </c>
      <c r="C251" s="18">
        <f t="shared" ref="C251:E251" si="8">SUM(C252:C289)</f>
        <v>0</v>
      </c>
      <c r="D251" s="18">
        <f t="shared" si="8"/>
        <v>0</v>
      </c>
      <c r="E251" s="19">
        <f t="shared" si="8"/>
        <v>0</v>
      </c>
    </row>
    <row r="252" spans="1:5" ht="13.8" x14ac:dyDescent="0.25">
      <c r="A252" s="20">
        <v>8301</v>
      </c>
      <c r="B252" s="21" t="s">
        <v>168</v>
      </c>
      <c r="C252" s="22">
        <v>0</v>
      </c>
      <c r="D252" s="22">
        <v>0</v>
      </c>
      <c r="E252" s="23">
        <v>0</v>
      </c>
    </row>
    <row r="253" spans="1:5" ht="13.8" x14ac:dyDescent="0.25">
      <c r="A253" s="20">
        <v>8302</v>
      </c>
      <c r="B253" s="21" t="s">
        <v>169</v>
      </c>
      <c r="C253" s="22">
        <v>0</v>
      </c>
      <c r="D253" s="22">
        <v>0</v>
      </c>
      <c r="E253" s="23">
        <v>0</v>
      </c>
    </row>
    <row r="254" spans="1:5" ht="13.8" x14ac:dyDescent="0.25">
      <c r="A254" s="20">
        <v>8303</v>
      </c>
      <c r="B254" s="21" t="s">
        <v>170</v>
      </c>
      <c r="C254" s="22">
        <v>0</v>
      </c>
      <c r="D254" s="22">
        <v>0</v>
      </c>
      <c r="E254" s="23">
        <v>0</v>
      </c>
    </row>
    <row r="255" spans="1:5" ht="13.8" x14ac:dyDescent="0.25">
      <c r="A255" s="20">
        <v>8304</v>
      </c>
      <c r="B255" s="21" t="s">
        <v>171</v>
      </c>
      <c r="C255" s="22">
        <v>0</v>
      </c>
      <c r="D255" s="22">
        <v>0</v>
      </c>
      <c r="E255" s="23">
        <v>0</v>
      </c>
    </row>
    <row r="256" spans="1:5" ht="13.8" x14ac:dyDescent="0.25">
      <c r="A256" s="20">
        <v>8305</v>
      </c>
      <c r="B256" s="21" t="s">
        <v>172</v>
      </c>
      <c r="C256" s="22">
        <v>0</v>
      </c>
      <c r="D256" s="22">
        <v>0</v>
      </c>
      <c r="E256" s="23">
        <v>0</v>
      </c>
    </row>
    <row r="257" spans="1:7" ht="27.6" x14ac:dyDescent="0.25">
      <c r="A257" s="20">
        <v>8306</v>
      </c>
      <c r="B257" s="21" t="s">
        <v>173</v>
      </c>
      <c r="C257" s="22">
        <v>0</v>
      </c>
      <c r="D257" s="22">
        <v>0</v>
      </c>
      <c r="E257" s="23">
        <v>0</v>
      </c>
    </row>
    <row r="258" spans="1:7" ht="13.8" x14ac:dyDescent="0.25">
      <c r="A258" s="20">
        <v>8307</v>
      </c>
      <c r="B258" s="21" t="s">
        <v>265</v>
      </c>
      <c r="C258" s="22"/>
      <c r="D258" s="22"/>
      <c r="E258" s="23"/>
    </row>
    <row r="259" spans="1:7" ht="13.8" x14ac:dyDescent="0.25">
      <c r="A259" s="20">
        <v>8308</v>
      </c>
      <c r="B259" s="21" t="s">
        <v>174</v>
      </c>
      <c r="C259" s="22">
        <v>0</v>
      </c>
      <c r="D259" s="22">
        <v>0</v>
      </c>
      <c r="E259" s="23">
        <v>0</v>
      </c>
    </row>
    <row r="260" spans="1:7" ht="13.8" x14ac:dyDescent="0.25">
      <c r="A260" s="20">
        <v>8309</v>
      </c>
      <c r="B260" s="21" t="s">
        <v>175</v>
      </c>
      <c r="C260" s="22">
        <v>0</v>
      </c>
      <c r="D260" s="22">
        <v>0</v>
      </c>
      <c r="E260" s="23">
        <v>0</v>
      </c>
    </row>
    <row r="261" spans="1:7" ht="13.8" x14ac:dyDescent="0.25">
      <c r="A261" s="20">
        <v>8310</v>
      </c>
      <c r="B261" s="21" t="s">
        <v>176</v>
      </c>
      <c r="C261" s="22">
        <v>0</v>
      </c>
      <c r="D261" s="22">
        <v>0</v>
      </c>
      <c r="E261" s="23">
        <v>0</v>
      </c>
    </row>
    <row r="262" spans="1:7" ht="13.8" x14ac:dyDescent="0.25">
      <c r="A262" s="20">
        <v>8311</v>
      </c>
      <c r="B262" s="21" t="s">
        <v>177</v>
      </c>
      <c r="C262" s="22">
        <v>0</v>
      </c>
      <c r="D262" s="22">
        <v>0</v>
      </c>
      <c r="E262" s="23">
        <v>0</v>
      </c>
    </row>
    <row r="263" spans="1:7" ht="13.8" x14ac:dyDescent="0.25">
      <c r="A263" s="20">
        <v>8312</v>
      </c>
      <c r="B263" s="21" t="s">
        <v>178</v>
      </c>
      <c r="C263" s="22">
        <v>0</v>
      </c>
      <c r="D263" s="22">
        <v>0</v>
      </c>
      <c r="E263" s="23">
        <v>0</v>
      </c>
    </row>
    <row r="264" spans="1:7" ht="13.8" x14ac:dyDescent="0.25">
      <c r="A264" s="20">
        <v>8313</v>
      </c>
      <c r="B264" s="21" t="s">
        <v>179</v>
      </c>
      <c r="C264" s="22">
        <v>0</v>
      </c>
      <c r="D264" s="22">
        <v>0</v>
      </c>
      <c r="E264" s="23">
        <v>0</v>
      </c>
    </row>
    <row r="265" spans="1:7" ht="13.8" x14ac:dyDescent="0.25">
      <c r="A265" s="20">
        <v>8314</v>
      </c>
      <c r="B265" s="21" t="s">
        <v>180</v>
      </c>
      <c r="C265" s="22">
        <v>0</v>
      </c>
      <c r="D265" s="22">
        <v>0</v>
      </c>
      <c r="E265" s="23">
        <v>0</v>
      </c>
    </row>
    <row r="266" spans="1:7" ht="13.8" x14ac:dyDescent="0.25">
      <c r="A266" s="20">
        <v>8315</v>
      </c>
      <c r="B266" s="21" t="s">
        <v>181</v>
      </c>
      <c r="C266" s="22">
        <v>0</v>
      </c>
      <c r="D266" s="22">
        <v>0</v>
      </c>
      <c r="E266" s="23">
        <v>0</v>
      </c>
    </row>
    <row r="267" spans="1:7" ht="13.8" x14ac:dyDescent="0.25">
      <c r="A267" s="20">
        <v>8316</v>
      </c>
      <c r="B267" s="21" t="s">
        <v>182</v>
      </c>
      <c r="C267" s="22">
        <v>0</v>
      </c>
      <c r="D267" s="22">
        <v>0</v>
      </c>
      <c r="E267" s="23">
        <v>0</v>
      </c>
    </row>
    <row r="268" spans="1:7" ht="13.8" x14ac:dyDescent="0.25">
      <c r="A268" s="20">
        <v>8317</v>
      </c>
      <c r="B268" s="21" t="s">
        <v>183</v>
      </c>
      <c r="C268" s="22">
        <v>0</v>
      </c>
      <c r="D268" s="22">
        <v>0</v>
      </c>
      <c r="E268" s="23">
        <v>0</v>
      </c>
    </row>
    <row r="269" spans="1:7" ht="13.8" x14ac:dyDescent="0.25">
      <c r="A269" s="20">
        <v>8318</v>
      </c>
      <c r="B269" s="21" t="s">
        <v>184</v>
      </c>
      <c r="C269" s="22">
        <v>0</v>
      </c>
      <c r="D269" s="22">
        <v>0</v>
      </c>
      <c r="E269" s="23">
        <v>0</v>
      </c>
    </row>
    <row r="270" spans="1:7" ht="13.8" x14ac:dyDescent="0.25">
      <c r="A270" s="20">
        <v>8319</v>
      </c>
      <c r="B270" s="21" t="s">
        <v>185</v>
      </c>
      <c r="C270" s="22">
        <v>0</v>
      </c>
      <c r="D270" s="22">
        <v>0</v>
      </c>
      <c r="E270" s="23">
        <v>0</v>
      </c>
    </row>
    <row r="271" spans="1:7" ht="27.6" x14ac:dyDescent="0.25">
      <c r="A271" s="20">
        <v>8320</v>
      </c>
      <c r="B271" s="21" t="s">
        <v>241</v>
      </c>
      <c r="C271" s="22">
        <v>0</v>
      </c>
      <c r="D271" s="22">
        <v>0</v>
      </c>
      <c r="E271" s="23">
        <v>0</v>
      </c>
    </row>
    <row r="272" spans="1:7" ht="27.6" x14ac:dyDescent="0.25">
      <c r="A272" s="20">
        <v>8322</v>
      </c>
      <c r="B272" s="21" t="s">
        <v>186</v>
      </c>
      <c r="C272" s="22">
        <v>0</v>
      </c>
      <c r="D272" s="22">
        <v>0</v>
      </c>
      <c r="E272" s="23">
        <v>0</v>
      </c>
      <c r="G272" s="32"/>
    </row>
    <row r="273" spans="1:5" ht="13.8" x14ac:dyDescent="0.25">
      <c r="A273" s="20">
        <v>8328</v>
      </c>
      <c r="B273" s="30" t="s">
        <v>242</v>
      </c>
      <c r="C273" s="22">
        <v>0</v>
      </c>
      <c r="D273" s="22">
        <v>0</v>
      </c>
      <c r="E273" s="23">
        <v>0</v>
      </c>
    </row>
    <row r="274" spans="1:5" ht="13.8" x14ac:dyDescent="0.25">
      <c r="A274" s="20">
        <v>8329</v>
      </c>
      <c r="B274" s="30" t="s">
        <v>243</v>
      </c>
      <c r="C274" s="22">
        <v>0</v>
      </c>
      <c r="D274" s="22">
        <v>0</v>
      </c>
      <c r="E274" s="23">
        <v>0</v>
      </c>
    </row>
    <row r="275" spans="1:5" ht="13.8" x14ac:dyDescent="0.25">
      <c r="A275" s="20">
        <v>8330</v>
      </c>
      <c r="B275" s="30" t="s">
        <v>196</v>
      </c>
      <c r="C275" s="22">
        <v>0</v>
      </c>
      <c r="D275" s="22">
        <v>0</v>
      </c>
      <c r="E275" s="23">
        <v>0</v>
      </c>
    </row>
    <row r="276" spans="1:5" ht="13.8" x14ac:dyDescent="0.25">
      <c r="A276" s="20">
        <v>8331</v>
      </c>
      <c r="B276" s="21" t="s">
        <v>244</v>
      </c>
      <c r="C276" s="22">
        <v>0</v>
      </c>
      <c r="D276" s="22">
        <v>0</v>
      </c>
      <c r="E276" s="23">
        <v>0</v>
      </c>
    </row>
    <row r="277" spans="1:5" ht="13.8" x14ac:dyDescent="0.25">
      <c r="A277" s="20">
        <v>8332</v>
      </c>
      <c r="B277" s="21" t="s">
        <v>245</v>
      </c>
      <c r="C277" s="22">
        <v>0</v>
      </c>
      <c r="D277" s="22">
        <v>0</v>
      </c>
      <c r="E277" s="23">
        <v>0</v>
      </c>
    </row>
    <row r="278" spans="1:5" ht="13.8" x14ac:dyDescent="0.25">
      <c r="A278" s="20">
        <v>8334</v>
      </c>
      <c r="B278" s="21" t="s">
        <v>246</v>
      </c>
      <c r="C278" s="22">
        <v>0</v>
      </c>
      <c r="D278" s="22">
        <v>0</v>
      </c>
      <c r="E278" s="23">
        <v>0</v>
      </c>
    </row>
    <row r="279" spans="1:5" ht="13.8" x14ac:dyDescent="0.25">
      <c r="A279" s="20">
        <v>8336</v>
      </c>
      <c r="B279" s="21" t="s">
        <v>266</v>
      </c>
      <c r="C279" s="22"/>
      <c r="D279" s="22"/>
      <c r="E279" s="23"/>
    </row>
    <row r="280" spans="1:5" ht="13.8" x14ac:dyDescent="0.25">
      <c r="A280" s="20">
        <v>8337</v>
      </c>
      <c r="B280" s="21" t="s">
        <v>247</v>
      </c>
      <c r="C280" s="22">
        <v>0</v>
      </c>
      <c r="D280" s="22">
        <v>0</v>
      </c>
      <c r="E280" s="23">
        <v>0</v>
      </c>
    </row>
    <row r="281" spans="1:5" ht="13.8" x14ac:dyDescent="0.25">
      <c r="A281" s="20">
        <v>8338</v>
      </c>
      <c r="B281" s="21" t="s">
        <v>187</v>
      </c>
      <c r="C281" s="22">
        <v>0</v>
      </c>
      <c r="D281" s="22">
        <v>0</v>
      </c>
      <c r="E281" s="23">
        <v>0</v>
      </c>
    </row>
    <row r="282" spans="1:5" ht="13.8" x14ac:dyDescent="0.25">
      <c r="A282" s="20">
        <v>8339</v>
      </c>
      <c r="B282" s="21" t="s">
        <v>248</v>
      </c>
      <c r="C282" s="22">
        <v>0</v>
      </c>
      <c r="D282" s="22">
        <v>0</v>
      </c>
      <c r="E282" s="23">
        <v>0</v>
      </c>
    </row>
    <row r="283" spans="1:5" ht="13.8" x14ac:dyDescent="0.25">
      <c r="A283" s="20">
        <v>8349</v>
      </c>
      <c r="B283" s="21" t="s">
        <v>229</v>
      </c>
      <c r="C283" s="22">
        <v>0</v>
      </c>
      <c r="D283" s="22">
        <v>0</v>
      </c>
      <c r="E283" s="23">
        <v>0</v>
      </c>
    </row>
    <row r="284" spans="1:5" ht="13.8" x14ac:dyDescent="0.25">
      <c r="A284" s="20">
        <v>8350</v>
      </c>
      <c r="B284" s="21" t="s">
        <v>188</v>
      </c>
      <c r="C284" s="22">
        <v>0</v>
      </c>
      <c r="D284" s="22">
        <v>0</v>
      </c>
      <c r="E284" s="23">
        <v>0</v>
      </c>
    </row>
    <row r="285" spans="1:5" ht="13.8" x14ac:dyDescent="0.25">
      <c r="A285" s="20">
        <v>8353</v>
      </c>
      <c r="B285" s="21" t="s">
        <v>189</v>
      </c>
      <c r="C285" s="22">
        <v>0</v>
      </c>
      <c r="D285" s="22">
        <v>0</v>
      </c>
      <c r="E285" s="23">
        <v>0</v>
      </c>
    </row>
    <row r="286" spans="1:5" ht="27.6" x14ac:dyDescent="0.25">
      <c r="A286" s="20">
        <v>8358</v>
      </c>
      <c r="B286" s="21" t="s">
        <v>249</v>
      </c>
      <c r="C286" s="22">
        <v>0</v>
      </c>
      <c r="D286" s="22">
        <v>0</v>
      </c>
      <c r="E286" s="23">
        <v>0</v>
      </c>
    </row>
    <row r="287" spans="1:5" ht="13.8" x14ac:dyDescent="0.25">
      <c r="A287" s="20">
        <v>8362</v>
      </c>
      <c r="B287" s="29" t="s">
        <v>201</v>
      </c>
      <c r="C287" s="22">
        <v>0</v>
      </c>
      <c r="D287" s="22">
        <v>0</v>
      </c>
      <c r="E287" s="23">
        <v>0</v>
      </c>
    </row>
    <row r="288" spans="1:5" ht="13.8" x14ac:dyDescent="0.25">
      <c r="A288" s="20">
        <v>8364</v>
      </c>
      <c r="B288" s="29" t="s">
        <v>250</v>
      </c>
      <c r="C288" s="22">
        <v>0</v>
      </c>
      <c r="D288" s="22">
        <v>0</v>
      </c>
      <c r="E288" s="23">
        <v>0</v>
      </c>
    </row>
    <row r="289" spans="1:5" ht="13.8" x14ac:dyDescent="0.25">
      <c r="A289" s="20">
        <v>8375</v>
      </c>
      <c r="B289" s="29" t="s">
        <v>251</v>
      </c>
      <c r="C289" s="22">
        <v>0</v>
      </c>
      <c r="D289" s="22">
        <v>0</v>
      </c>
      <c r="E289" s="23">
        <v>0</v>
      </c>
    </row>
    <row r="290" spans="1:5" ht="13.8" x14ac:dyDescent="0.25">
      <c r="A290" s="12">
        <v>9000</v>
      </c>
      <c r="B290" s="13" t="s">
        <v>285</v>
      </c>
      <c r="C290" s="25">
        <f t="shared" ref="C290:E290" si="9">C291+C294</f>
        <v>0</v>
      </c>
      <c r="D290" s="25">
        <f t="shared" si="9"/>
        <v>0</v>
      </c>
      <c r="E290" s="26">
        <f t="shared" si="9"/>
        <v>0</v>
      </c>
    </row>
    <row r="291" spans="1:5" ht="13.8" x14ac:dyDescent="0.25">
      <c r="A291" s="16">
        <v>9100</v>
      </c>
      <c r="B291" s="17" t="s">
        <v>252</v>
      </c>
      <c r="C291" s="18">
        <f t="shared" ref="C291:E291" si="10">SUM(C292:C293)</f>
        <v>0</v>
      </c>
      <c r="D291" s="18">
        <f t="shared" si="10"/>
        <v>0</v>
      </c>
      <c r="E291" s="19">
        <f t="shared" si="10"/>
        <v>0</v>
      </c>
    </row>
    <row r="292" spans="1:5" ht="13.8" x14ac:dyDescent="0.25">
      <c r="A292" s="33">
        <v>9101</v>
      </c>
      <c r="B292" s="34" t="s">
        <v>253</v>
      </c>
      <c r="C292" s="22">
        <v>0</v>
      </c>
      <c r="D292" s="22">
        <v>0</v>
      </c>
      <c r="E292" s="23">
        <v>0</v>
      </c>
    </row>
    <row r="293" spans="1:5" ht="13.8" x14ac:dyDescent="0.25">
      <c r="A293" s="33" t="s">
        <v>254</v>
      </c>
      <c r="B293" s="34" t="s">
        <v>255</v>
      </c>
      <c r="C293" s="22">
        <v>0</v>
      </c>
      <c r="D293" s="22">
        <v>0</v>
      </c>
      <c r="E293" s="23">
        <v>0</v>
      </c>
    </row>
    <row r="294" spans="1:5" ht="13.8" x14ac:dyDescent="0.25">
      <c r="A294" s="16">
        <v>9300</v>
      </c>
      <c r="B294" s="17" t="s">
        <v>190</v>
      </c>
      <c r="C294" s="18">
        <f>+C295+C299</f>
        <v>0</v>
      </c>
      <c r="D294" s="18">
        <f>+D295+D299</f>
        <v>0</v>
      </c>
      <c r="E294" s="19">
        <f>+E295+E299</f>
        <v>0</v>
      </c>
    </row>
    <row r="295" spans="1:5" ht="27.6" x14ac:dyDescent="0.25">
      <c r="A295" s="20">
        <v>9301</v>
      </c>
      <c r="B295" s="21" t="s">
        <v>191</v>
      </c>
      <c r="C295" s="22">
        <f t="shared" ref="C295:E295" si="11">SUM(C296:C298)</f>
        <v>0</v>
      </c>
      <c r="D295" s="22">
        <f t="shared" si="11"/>
        <v>0</v>
      </c>
      <c r="E295" s="23">
        <f t="shared" si="11"/>
        <v>0</v>
      </c>
    </row>
    <row r="296" spans="1:5" ht="13.8" x14ac:dyDescent="0.25">
      <c r="A296" s="20" t="s">
        <v>197</v>
      </c>
      <c r="B296" s="21" t="s">
        <v>192</v>
      </c>
      <c r="C296" s="22">
        <v>0</v>
      </c>
      <c r="D296" s="22">
        <v>0</v>
      </c>
      <c r="E296" s="23">
        <v>0</v>
      </c>
    </row>
    <row r="297" spans="1:5" ht="13.8" x14ac:dyDescent="0.25">
      <c r="A297" s="20" t="s">
        <v>197</v>
      </c>
      <c r="B297" s="21" t="s">
        <v>193</v>
      </c>
      <c r="C297" s="22">
        <v>0</v>
      </c>
      <c r="D297" s="22">
        <v>0</v>
      </c>
      <c r="E297" s="23">
        <v>0</v>
      </c>
    </row>
    <row r="298" spans="1:5" ht="13.8" x14ac:dyDescent="0.25">
      <c r="A298" s="20" t="s">
        <v>197</v>
      </c>
      <c r="B298" s="21" t="s">
        <v>194</v>
      </c>
      <c r="C298" s="22">
        <v>0</v>
      </c>
      <c r="D298" s="22">
        <v>0</v>
      </c>
      <c r="E298" s="23">
        <v>0</v>
      </c>
    </row>
    <row r="299" spans="1:5" ht="13.8" x14ac:dyDescent="0.25">
      <c r="A299" s="20">
        <v>9302</v>
      </c>
      <c r="B299" s="21" t="s">
        <v>195</v>
      </c>
      <c r="C299" s="22">
        <v>0</v>
      </c>
      <c r="D299" s="22">
        <v>0</v>
      </c>
      <c r="E299" s="23">
        <v>0</v>
      </c>
    </row>
    <row r="300" spans="1:5" ht="13.8" x14ac:dyDescent="0.25">
      <c r="A300" s="12">
        <v>9400</v>
      </c>
      <c r="B300" s="13" t="s">
        <v>267</v>
      </c>
      <c r="C300" s="18">
        <f t="shared" ref="C300:E300" si="12">+C301</f>
        <v>0</v>
      </c>
      <c r="D300" s="18">
        <f t="shared" si="12"/>
        <v>0</v>
      </c>
      <c r="E300" s="19">
        <f t="shared" si="12"/>
        <v>0</v>
      </c>
    </row>
    <row r="301" spans="1:5" ht="13.8" x14ac:dyDescent="0.25">
      <c r="A301" s="20">
        <v>9401</v>
      </c>
      <c r="B301" s="21" t="s">
        <v>268</v>
      </c>
      <c r="C301" s="22"/>
      <c r="D301" s="22"/>
      <c r="E301" s="23"/>
    </row>
    <row r="302" spans="1:5" ht="13.8" x14ac:dyDescent="0.25">
      <c r="A302" s="12">
        <v>9500</v>
      </c>
      <c r="B302" s="13" t="s">
        <v>269</v>
      </c>
      <c r="C302" s="18">
        <f t="shared" ref="C302:E302" si="13">+C303</f>
        <v>0</v>
      </c>
      <c r="D302" s="18">
        <f t="shared" si="13"/>
        <v>0</v>
      </c>
      <c r="E302" s="19">
        <f t="shared" si="13"/>
        <v>0</v>
      </c>
    </row>
    <row r="303" spans="1:5" ht="13.8" x14ac:dyDescent="0.25">
      <c r="A303" s="20">
        <v>9501</v>
      </c>
      <c r="B303" s="21" t="s">
        <v>269</v>
      </c>
      <c r="C303" s="22"/>
      <c r="D303" s="22"/>
      <c r="E303" s="23"/>
    </row>
    <row r="304" spans="1:5" ht="16.2" thickBot="1" x14ac:dyDescent="0.3">
      <c r="A304" s="35"/>
      <c r="B304" s="36" t="s">
        <v>270</v>
      </c>
      <c r="C304" s="37">
        <f>C9+C47+C54+C169+C193+C222+C233+C290</f>
        <v>49973062.329999998</v>
      </c>
      <c r="D304" s="37">
        <f>D9+D47+D54+D169+D193+D222+D233+D290</f>
        <v>57747366.859999999</v>
      </c>
      <c r="E304" s="37">
        <f>E9+E47+E54+E169+E193+E222+E233+E290</f>
        <v>61491021.329999998</v>
      </c>
    </row>
  </sheetData>
  <mergeCells count="10">
    <mergeCell ref="A1:E1"/>
    <mergeCell ref="A7:A8"/>
    <mergeCell ref="B7:B8"/>
    <mergeCell ref="C7:C8"/>
    <mergeCell ref="D7:D8"/>
    <mergeCell ref="E7:E8"/>
    <mergeCell ref="A3:E3"/>
    <mergeCell ref="A4:E4"/>
    <mergeCell ref="A5:E5"/>
    <mergeCell ref="A6:E6"/>
  </mergeCells>
  <pageMargins left="0.51181102362204722" right="0.51181102362204722" top="0.35433070866141736" bottom="0.55118110236220474" header="0.31496062992125984" footer="0.31496062992125984"/>
  <pageSetup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GHIA</cp:lastModifiedBy>
  <cp:lastPrinted>2022-05-06T16:33:57Z</cp:lastPrinted>
  <dcterms:created xsi:type="dcterms:W3CDTF">2016-06-07T19:37:45Z</dcterms:created>
  <dcterms:modified xsi:type="dcterms:W3CDTF">2022-05-06T16:34:31Z</dcterms:modified>
</cp:coreProperties>
</file>